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5\14050131\"/>
    </mc:Choice>
  </mc:AlternateContent>
  <xr:revisionPtr revIDLastSave="0" documentId="13_ncr:1_{4AB412EB-089F-49D1-AE4F-DE562B1AA99E}" xr6:coauthVersionLast="47" xr6:coauthVersionMax="47" xr10:uidLastSave="{00000000-0000-0000-0000-000000000000}"/>
  <bookViews>
    <workbookView xWindow="-120" yWindow="-120" windowWidth="29040" windowHeight="15840" tabRatio="838" firstSheet="1" activeTab="4" xr2:uid="{00000000-000D-0000-FFFF-FFFF00000000}"/>
  </bookViews>
  <sheets>
    <sheet name="درآمد سود سهام" sheetId="15" state="hidden" r:id="rId1"/>
    <sheet name="صورت وضعیت" sheetId="1" r:id="rId2"/>
    <sheet name="سهام" sheetId="2" r:id="rId3"/>
    <sheet name="اوراق مشتقه" sheetId="3" state="hidden" r:id="rId4"/>
    <sheet name="تعدیل قیمت" sheetId="23" r:id="rId5"/>
    <sheet name="سپرده" sheetId="7" r:id="rId6"/>
    <sheet name="درآمد" sheetId="8" r:id="rId7"/>
    <sheet name="درآمد سپرده بانکی" sheetId="13" r:id="rId8"/>
    <sheet name="سود سپرده بانکی" sheetId="18" r:id="rId9"/>
    <sheet name="سایر درآمدها" sheetId="14" r:id="rId10"/>
    <sheet name="درآمد سرمایه گذاری در سهام" sheetId="9" r:id="rId11"/>
    <sheet name="درآمد ناشی از تغییر قیمت اوراق" sheetId="21" r:id="rId12"/>
    <sheet name="درآمد ناشی از فروش  " sheetId="22" state="hidden" r:id="rId13"/>
    <sheet name="درآمد اعمال اختیار" sheetId="20" state="hidden" r:id="rId14"/>
  </sheets>
  <definedNames>
    <definedName name="_xlnm._FilterDatabase" localSheetId="4" hidden="1">'تعدیل قیمت'!$A$1:$A$16</definedName>
    <definedName name="_xlnm._FilterDatabase" localSheetId="13" hidden="1">'درآمد اعمال اختیار'!$A$1:$A$14</definedName>
    <definedName name="_xlnm._FilterDatabase" localSheetId="10" hidden="1">'درآمد سرمایه گذاری در سهام'!$A$1:$A$49</definedName>
    <definedName name="_xlnm._FilterDatabase" localSheetId="0" hidden="1">'درآمد سود سهام'!$A$1:$A$28</definedName>
    <definedName name="_xlnm._FilterDatabase" localSheetId="11" hidden="1">'درآمد ناشی از تغییر قیمت اوراق'!$A$1:$A$37</definedName>
    <definedName name="_xlnm._FilterDatabase" localSheetId="12" hidden="1">'درآمد ناشی از فروش  '!$A$1:$A$61</definedName>
    <definedName name="_xlnm._FilterDatabase" localSheetId="2" hidden="1">سهام!$A$1:$AA$40</definedName>
    <definedName name="_xlnm.Print_Area" localSheetId="3">'اوراق مشتقه'!$A$1:$AX$17</definedName>
    <definedName name="_xlnm.Print_Area" localSheetId="4">'تعدیل قیمت'!$A$1:$O$13</definedName>
    <definedName name="_xlnm.Print_Area" localSheetId="6">درآمد!$A$1:$J$11</definedName>
    <definedName name="_xlnm.Print_Area" localSheetId="13">'درآمد اعمال اختیار'!$A$1:$U$13</definedName>
    <definedName name="_xlnm.Print_Area" localSheetId="7">'درآمد سپرده بانکی'!$A$1:$K$11</definedName>
    <definedName name="_xlnm.Print_Area" localSheetId="10">'درآمد سرمایه گذاری در سهام'!$A$1:$U$46</definedName>
    <definedName name="_xlnm.Print_Area" localSheetId="0">'درآمد سود سهام'!$A$1:$T$26</definedName>
    <definedName name="_xlnm.Print_Area" localSheetId="11">'درآمد ناشی از تغییر قیمت اوراق'!$A$1:$I$36</definedName>
    <definedName name="_xlnm.Print_Area" localSheetId="12">'درآمد ناشی از فروش  '!$A$1:$R$62</definedName>
    <definedName name="_xlnm.Print_Area" localSheetId="9">'سایر درآمدها'!$A$1:$G$11</definedName>
    <definedName name="_xlnm.Print_Area" localSheetId="5">سپرده!$A$1:$M$13</definedName>
    <definedName name="_xlnm.Print_Area" localSheetId="2">سهام!$A$1:$AB$40</definedName>
    <definedName name="_xlnm.Print_Area" localSheetId="8">'سود سپرده بانکی'!$A$1:$M$12</definedName>
    <definedName name="_xlnm.Print_Area" localSheetId="1">'صورت وضعیت'!$A$1:$C$14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8" l="1"/>
  <c r="J9" i="8"/>
  <c r="J10" i="8"/>
  <c r="J7" i="8"/>
  <c r="F10" i="8"/>
  <c r="L8" i="7"/>
  <c r="L9" i="7"/>
  <c r="L10" i="7"/>
  <c r="L7" i="7"/>
  <c r="J8" i="7"/>
  <c r="J9" i="7"/>
  <c r="J10" i="7"/>
  <c r="J7" i="7"/>
  <c r="E12" i="7"/>
  <c r="F12" i="7"/>
  <c r="G12" i="7"/>
  <c r="H12" i="7"/>
  <c r="I12" i="7"/>
  <c r="K12" i="7"/>
  <c r="L12" i="7"/>
  <c r="D12" i="7"/>
  <c r="D13" i="23"/>
  <c r="F13" i="23"/>
  <c r="H13" i="23"/>
  <c r="J13" i="23"/>
  <c r="K13" i="23"/>
  <c r="C13" i="23"/>
  <c r="L13" i="23"/>
  <c r="E11" i="18"/>
  <c r="K11" i="18"/>
  <c r="H7" i="13"/>
  <c r="D7" i="13"/>
  <c r="Q9" i="9"/>
  <c r="Q10" i="9"/>
  <c r="Q11" i="9"/>
  <c r="Q12" i="9"/>
  <c r="Q8" i="9"/>
  <c r="G9" i="9"/>
  <c r="G10" i="9"/>
  <c r="G11" i="9"/>
  <c r="G12" i="9"/>
  <c r="G8" i="9"/>
  <c r="M9" i="9"/>
  <c r="M10" i="9"/>
  <c r="M11" i="9"/>
  <c r="M12" i="9"/>
  <c r="M8" i="9"/>
  <c r="M17" i="9" s="1"/>
  <c r="C9" i="9"/>
  <c r="C10" i="9"/>
  <c r="C11" i="9"/>
  <c r="C12" i="9"/>
  <c r="C8" i="9"/>
  <c r="G7" i="21"/>
  <c r="G8" i="21"/>
  <c r="G9" i="21"/>
  <c r="G10" i="21"/>
  <c r="G11" i="21"/>
  <c r="F8" i="21"/>
  <c r="F9" i="21"/>
  <c r="F10" i="21"/>
  <c r="F11" i="21"/>
  <c r="F7" i="21"/>
  <c r="W10" i="2"/>
  <c r="W11" i="2"/>
  <c r="W12" i="2"/>
  <c r="W13" i="2"/>
  <c r="W9" i="2"/>
  <c r="S10" i="2"/>
  <c r="S11" i="2"/>
  <c r="S12" i="2"/>
  <c r="S13" i="2"/>
  <c r="S9" i="2"/>
  <c r="O25" i="15"/>
  <c r="J11" i="7"/>
  <c r="J12" i="7" l="1"/>
  <c r="Y40" i="2"/>
  <c r="W40" i="2"/>
  <c r="I13" i="9" l="1"/>
  <c r="I19" i="9"/>
  <c r="I27" i="9"/>
  <c r="I28" i="9"/>
  <c r="R25" i="9"/>
  <c r="R27" i="9"/>
  <c r="R28" i="9"/>
  <c r="R30" i="9"/>
  <c r="R43" i="9"/>
  <c r="R22" i="9"/>
  <c r="R14" i="9"/>
  <c r="R13" i="9"/>
  <c r="I8" i="21"/>
  <c r="O9" i="9" s="1"/>
  <c r="I9" i="21"/>
  <c r="I10" i="21"/>
  <c r="O11" i="9" s="1"/>
  <c r="I11" i="21"/>
  <c r="I12" i="21"/>
  <c r="O16" i="9" s="1"/>
  <c r="R16" i="9" s="1"/>
  <c r="I13" i="21"/>
  <c r="O32" i="9" s="1"/>
  <c r="I14" i="21"/>
  <c r="O33" i="9" s="1"/>
  <c r="I15" i="21"/>
  <c r="O21" i="9" s="1"/>
  <c r="R21" i="9" s="1"/>
  <c r="I16" i="21"/>
  <c r="O31" i="9" s="1"/>
  <c r="I17" i="21"/>
  <c r="I18" i="21"/>
  <c r="O18" i="9" s="1"/>
  <c r="I19" i="21"/>
  <c r="I20" i="21"/>
  <c r="O35" i="9" s="1"/>
  <c r="I21" i="21"/>
  <c r="O45" i="9" s="1"/>
  <c r="I22" i="21"/>
  <c r="O17" i="9" s="1"/>
  <c r="I23" i="21"/>
  <c r="O42" i="9" s="1"/>
  <c r="I24" i="21"/>
  <c r="O41" i="9" s="1"/>
  <c r="I25" i="21"/>
  <c r="I26" i="21"/>
  <c r="I27" i="21"/>
  <c r="I28" i="21"/>
  <c r="I29" i="21"/>
  <c r="I30" i="21"/>
  <c r="I31" i="21"/>
  <c r="I32" i="21"/>
  <c r="I33" i="21"/>
  <c r="I34" i="21"/>
  <c r="I35" i="21"/>
  <c r="I7" i="21"/>
  <c r="O8" i="9" s="1"/>
  <c r="R8" i="9" s="1"/>
  <c r="C36" i="21"/>
  <c r="D36" i="21"/>
  <c r="B36" i="21"/>
  <c r="E34" i="21"/>
  <c r="E8" i="21"/>
  <c r="E9" i="9" s="1"/>
  <c r="E9" i="21"/>
  <c r="E10" i="21"/>
  <c r="E11" i="9" s="1"/>
  <c r="E11" i="21"/>
  <c r="E12" i="21"/>
  <c r="E16" i="9" s="1"/>
  <c r="I16" i="9" s="1"/>
  <c r="E13" i="21"/>
  <c r="E14" i="21"/>
  <c r="E33" i="9" s="1"/>
  <c r="E15" i="21"/>
  <c r="E21" i="9" s="1"/>
  <c r="E16" i="21"/>
  <c r="E31" i="9" s="1"/>
  <c r="E17" i="21"/>
  <c r="E18" i="21"/>
  <c r="E18" i="9" s="1"/>
  <c r="E19" i="21"/>
  <c r="E20" i="21"/>
  <c r="E35" i="9" s="1"/>
  <c r="E21" i="21"/>
  <c r="E45" i="9" s="1"/>
  <c r="E22" i="21"/>
  <c r="E17" i="9" s="1"/>
  <c r="E23" i="21"/>
  <c r="E42" i="9" s="1"/>
  <c r="E24" i="21"/>
  <c r="E41" i="9" s="1"/>
  <c r="E25" i="21"/>
  <c r="E26" i="21"/>
  <c r="E27" i="21"/>
  <c r="E28" i="21"/>
  <c r="E29" i="21"/>
  <c r="E30" i="21"/>
  <c r="E31" i="21"/>
  <c r="E32" i="21"/>
  <c r="E33" i="21"/>
  <c r="E35" i="21"/>
  <c r="E7" i="21"/>
  <c r="E8" i="9" s="1"/>
  <c r="Q55" i="22"/>
  <c r="Q56" i="22"/>
  <c r="Q57" i="22"/>
  <c r="Q54" i="22"/>
  <c r="I50" i="22"/>
  <c r="G15" i="9" s="1"/>
  <c r="I57" i="22"/>
  <c r="I56" i="22"/>
  <c r="O15" i="9" l="1"/>
  <c r="R15" i="9" s="1"/>
  <c r="O12" i="9"/>
  <c r="O24" i="9"/>
  <c r="O10" i="9"/>
  <c r="R10" i="9" s="1"/>
  <c r="E15" i="9"/>
  <c r="I15" i="9" s="1"/>
  <c r="E12" i="9"/>
  <c r="E32" i="9" s="1"/>
  <c r="E24" i="9"/>
  <c r="E10" i="9"/>
  <c r="I10" i="9" s="1"/>
  <c r="R33" i="9"/>
  <c r="R9" i="9"/>
  <c r="R41" i="9"/>
  <c r="E36" i="21"/>
  <c r="I54" i="22"/>
  <c r="I55" i="22"/>
  <c r="E46" i="9" l="1"/>
  <c r="O46" i="9"/>
  <c r="R12" i="9"/>
  <c r="M11" i="15"/>
  <c r="J11" i="8" l="1"/>
  <c r="AA40" i="2" l="1"/>
  <c r="Q53" i="22"/>
  <c r="Q52" i="22"/>
  <c r="Q51" i="22"/>
  <c r="I53" i="22"/>
  <c r="I52" i="22"/>
  <c r="G45" i="9" s="1"/>
  <c r="I45" i="9" s="1"/>
  <c r="I51" i="22"/>
  <c r="Q8" i="22" l="1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8" i="22"/>
  <c r="Q59" i="22"/>
  <c r="Q7" i="22"/>
  <c r="I8" i="22"/>
  <c r="I9" i="22"/>
  <c r="I10" i="22"/>
  <c r="I11" i="22"/>
  <c r="I14" i="9" s="1"/>
  <c r="I12" i="22"/>
  <c r="G18" i="9" s="1"/>
  <c r="I18" i="9" s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2" i="9" s="1"/>
  <c r="I26" i="22"/>
  <c r="I27" i="22"/>
  <c r="I28" i="22"/>
  <c r="I8" i="9" s="1"/>
  <c r="I29" i="22"/>
  <c r="I30" i="22"/>
  <c r="I31" i="22"/>
  <c r="I32" i="22"/>
  <c r="I33" i="22"/>
  <c r="I34" i="22"/>
  <c r="I35" i="22"/>
  <c r="I36" i="22"/>
  <c r="G17" i="9" s="1"/>
  <c r="I17" i="9" s="1"/>
  <c r="I37" i="22"/>
  <c r="I38" i="22"/>
  <c r="I39" i="22"/>
  <c r="I40" i="22"/>
  <c r="I41" i="22"/>
  <c r="I42" i="22"/>
  <c r="I43" i="22"/>
  <c r="I44" i="22"/>
  <c r="I45" i="22"/>
  <c r="I46" i="22"/>
  <c r="I48" i="22"/>
  <c r="I9" i="9" s="1"/>
  <c r="I49" i="22"/>
  <c r="I58" i="22"/>
  <c r="I59" i="22"/>
  <c r="I7" i="22"/>
  <c r="E60" i="22"/>
  <c r="Q60" i="22" l="1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7" i="15"/>
  <c r="M8" i="15" l="1"/>
  <c r="M9" i="15"/>
  <c r="M10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H8" i="13" s="1"/>
  <c r="M9" i="18"/>
  <c r="H9" i="13" s="1"/>
  <c r="M10" i="18"/>
  <c r="M7" i="18"/>
  <c r="G10" i="18"/>
  <c r="G9" i="18"/>
  <c r="D9" i="13" s="1"/>
  <c r="G8" i="18"/>
  <c r="D8" i="13" s="1"/>
  <c r="H36" i="21"/>
  <c r="F36" i="21" l="1"/>
  <c r="U13" i="20"/>
  <c r="K13" i="20"/>
  <c r="E13" i="20"/>
  <c r="Q13" i="20"/>
  <c r="I12" i="20"/>
  <c r="N12" i="20" s="1"/>
  <c r="I10" i="20"/>
  <c r="N10" i="20" s="1"/>
  <c r="N13" i="20" l="1"/>
  <c r="S13" i="20"/>
  <c r="I13" i="20"/>
  <c r="O60" i="22" l="1"/>
  <c r="M60" i="22"/>
  <c r="K60" i="22"/>
  <c r="G60" i="22"/>
  <c r="C60" i="22"/>
  <c r="R26" i="9"/>
  <c r="I26" i="9"/>
  <c r="I24" i="9"/>
  <c r="R39" i="9"/>
  <c r="R36" i="9"/>
  <c r="R32" i="9"/>
  <c r="I20" i="9"/>
  <c r="R40" i="9"/>
  <c r="R29" i="9"/>
  <c r="I22" i="9"/>
  <c r="R34" i="9"/>
  <c r="R38" i="9"/>
  <c r="I38" i="9"/>
  <c r="R11" i="9"/>
  <c r="R46" i="9" s="1"/>
  <c r="I11" i="9"/>
  <c r="R23" i="9"/>
  <c r="I23" i="9"/>
  <c r="I21" i="9"/>
  <c r="I25" i="9"/>
  <c r="I29" i="9" l="1"/>
  <c r="I46" i="9"/>
  <c r="F6" i="8" s="1"/>
  <c r="Q46" i="9"/>
  <c r="I36" i="21"/>
  <c r="I60" i="22"/>
  <c r="G46" i="9"/>
  <c r="R19" i="9"/>
  <c r="R17" i="9"/>
  <c r="C46" i="9"/>
  <c r="H11" i="13" l="1"/>
  <c r="G36" i="21" l="1"/>
  <c r="Q40" i="2"/>
  <c r="O40" i="2"/>
  <c r="M40" i="2"/>
  <c r="K40" i="2"/>
  <c r="I40" i="2"/>
  <c r="G40" i="2"/>
  <c r="E40" i="2"/>
  <c r="R42" i="9"/>
  <c r="R35" i="9"/>
  <c r="R18" i="9"/>
  <c r="R20" i="9"/>
  <c r="R37" i="9"/>
  <c r="R24" i="9"/>
  <c r="R45" i="9"/>
  <c r="R44" i="9"/>
  <c r="R31" i="9"/>
  <c r="Q25" i="15"/>
  <c r="M25" i="15"/>
  <c r="K25" i="15"/>
  <c r="I25" i="15"/>
  <c r="F10" i="14"/>
  <c r="D10" i="14"/>
  <c r="I11" i="18"/>
  <c r="M46" i="9" l="1"/>
  <c r="S40" i="2"/>
  <c r="M11" i="18"/>
  <c r="S25" i="15"/>
  <c r="D11" i="13"/>
  <c r="F9" i="8" s="1"/>
  <c r="F11" i="8" s="1"/>
  <c r="C11" i="18"/>
  <c r="H8" i="8" l="1"/>
  <c r="H7" i="8"/>
  <c r="G7" i="18"/>
  <c r="G11" i="18" s="1"/>
  <c r="H11" i="8" l="1"/>
</calcChain>
</file>

<file path=xl/sharedStrings.xml><?xml version="1.0" encoding="utf-8"?>
<sst xmlns="http://schemas.openxmlformats.org/spreadsheetml/2006/main" count="304" uniqueCount="124">
  <si>
    <t>-1</t>
  </si>
  <si>
    <t>سرمایه گذاری ها</t>
  </si>
  <si>
    <t>-1-1</t>
  </si>
  <si>
    <t>سرمایه گذاری در سهام و حق تقدم سهام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</si>
  <si>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</si>
  <si>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</si>
  <si>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</si>
  <si>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</si>
  <si>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</si>
  <si>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</si>
  <si>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</si>
  <si>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</si>
  <si>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</si>
  <si>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</si>
  <si>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</si>
  <si>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</si>
  <si>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</si>
  <si>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</si>
  <si>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</si>
  <si>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</si>
  <si>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</si>
  <si>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</si>
  <si>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</si>
  <si>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</si>
  <si>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</si>
  <si>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</si>
  <si>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</si>
  <si>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</si>
  <si>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</si>
  <si>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</si>
  <si>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</si>
  <si>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</si>
  <si>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</si>
  <si>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</si>
  <si>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</si>
  <si>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</si>
  <si>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</si>
  <si>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</si>
  <si>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</si>
  <si>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</si>
  <si>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</si>
  <si>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</si>
  <si>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</si>
  <si>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</si>
  <si>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</si>
  <si>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</si>
  <si>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</si>
  <si>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</si>
  <si>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</si>
  <si>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</si>
  <si>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</si>
  <si>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</si>
  <si>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</si>
  <si>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</si>
  <si>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</si>
  <si>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</si>
  <si>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</si>
  <si>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</si>
  <si>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</si>
  <si>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</si>
  <si>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</si>
  <si>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</si>
  <si>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</si>
  <si>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</si>
  <si>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</si>
  <si>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</si>
  <si>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</si>
  <si>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</si>
  <si>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</si>
  <si>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</si>
  <si>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</si>
  <si>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</si>
  <si>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</si>
  <si>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</si>
  <si>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</si>
  <si>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</si>
  <si>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</si>
  <si>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</si>
  <si>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</si>
  <si>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</si>
  <si>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</si>
  <si>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</si>
  <si>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</si>
  <si>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صورت وضعیت پرتفوی</t>
  </si>
  <si>
    <t xml:space="preserve">صورت وضعیت پرتفوی </t>
  </si>
  <si>
    <t>صورت وضعیت درآمدها</t>
  </si>
  <si>
    <t xml:space="preserve">صورت وضعیت درآمدها </t>
  </si>
  <si>
    <t>2-1</t>
  </si>
  <si>
    <t>2-3</t>
  </si>
  <si>
    <t>2-4</t>
  </si>
  <si>
    <t>2-5</t>
  </si>
  <si>
    <t>2-1-درآمد حاصل از سرمایه­گذاری در سهام و حق تقدم سهام</t>
  </si>
  <si>
    <t>2-4-</t>
  </si>
  <si>
    <t>2-5-</t>
  </si>
  <si>
    <t>بهای تمام شده سهم</t>
  </si>
  <si>
    <t>مالیات اعمال</t>
  </si>
  <si>
    <t>موقعیت خرید</t>
  </si>
  <si>
    <t>1404/11/30</t>
  </si>
  <si>
    <t>برای ماه منتهی به 1404/12/29</t>
  </si>
  <si>
    <t>1404/12/29</t>
  </si>
  <si>
    <t>صندوق سرمایه گذاری بخشی صنایع سورنا- نماد امگا</t>
  </si>
  <si>
    <t>صندوق سرمایه گذاری بخشی صنایع سورنا-نماد امگا</t>
  </si>
  <si>
    <t>صندوق سرمایه گذاری بخشی صنایع سورنا- نما امگا</t>
  </si>
  <si>
    <t>صندوق سرمایه گذاری بخشی صنایع سورنا- نماد  امگا</t>
  </si>
  <si>
    <t>برق و انرژی پیوندگستر پارس</t>
  </si>
  <si>
    <t>تولید برق عسلویه  مپنا</t>
  </si>
  <si>
    <t>تولید نیروی برق دماوند</t>
  </si>
  <si>
    <t>مبین انرژی خلیج فارس</t>
  </si>
  <si>
    <t>مدیریت نیروگاهی ایرانیان مپنا</t>
  </si>
  <si>
    <t>سپرده کوتاه مدت بانک گردشگری نیاوران</t>
  </si>
  <si>
    <t>سپرده بلندمدت بانک گردشگری نیاوران</t>
  </si>
  <si>
    <t>برای ماه منتهی به 1405/01/31</t>
  </si>
  <si>
    <t>1405/01/31</t>
  </si>
  <si>
    <t>اوراق بهاداری که ارزش آنها در تاریخ گزارش تعدیل شده</t>
  </si>
  <si>
    <t>قیمت پایانی</t>
  </si>
  <si>
    <t>قیمت تعدیل شده</t>
  </si>
  <si>
    <t>درصد تعدیل</t>
  </si>
  <si>
    <t>خالص ارزش فروش تعدیل شده</t>
  </si>
  <si>
    <t>سپرده کوتاه‌مدت بانک خاورمیانه نیایش</t>
  </si>
  <si>
    <t>سپرده کوتاه‌مدت بانک ملی شعبه بورس اوراق بهادار</t>
  </si>
  <si>
    <t>سپرده  کوتاه‌مدت بانک گردشگری نیاوران</t>
  </si>
  <si>
    <t>سپرده کوتاه‌مدت بانک گردشگری نیاوران</t>
  </si>
  <si>
    <t>دلیل تعدیل</t>
  </si>
  <si>
    <t>(براساس دستورالعمل نحوه تعیین قیمت خرید و فروش اوراق بهادار در صندوق‌های سرمایه‌گذاری)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</si>
</sst>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.0"/>
    <numFmt numFmtId="167" formatCode="_(* #,##0.0000_);_(* \(#,##0.0000\);_(* &quot;-&quot;??_);_(@_)"/>
    <numFmt numFmtId="168" formatCode="#,##0;[Red]#,##0"/>
  </numFmts>
  <fonts count="20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  <font>
      <sz val="11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30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0" fontId="2" fillId="2" borderId="0" xfId="0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37" fontId="2" fillId="0" borderId="0" xfId="1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 vertical="top"/>
    </xf>
    <xf numFmtId="3" fontId="4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left"/>
    </xf>
    <xf numFmtId="164" fontId="2" fillId="3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37" fontId="2" fillId="3" borderId="0" xfId="1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8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38" fontId="9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38" fontId="9" fillId="2" borderId="5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37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37" fontId="1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right" vertical="center"/>
    </xf>
    <xf numFmtId="164" fontId="2" fillId="2" borderId="10" xfId="1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/>
    <xf numFmtId="37" fontId="2" fillId="2" borderId="0" xfId="1" applyNumberFormat="1" applyFont="1" applyFill="1" applyBorder="1" applyAlignment="1">
      <alignment horizontal="center" vertical="center"/>
    </xf>
    <xf numFmtId="37" fontId="4" fillId="2" borderId="2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7" fontId="4" fillId="2" borderId="0" xfId="1" applyNumberFormat="1" applyFont="1" applyFill="1" applyBorder="1" applyAlignment="1">
      <alignment horizontal="center" vertical="center" wrapText="1"/>
    </xf>
    <xf numFmtId="37" fontId="4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right" vertical="center" wrapText="1"/>
    </xf>
    <xf numFmtId="164" fontId="7" fillId="2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horizontal="right" vertical="center" wrapText="1"/>
    </xf>
    <xf numFmtId="37" fontId="1" fillId="2" borderId="7" xfId="1" applyNumberFormat="1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37" fontId="9" fillId="2" borderId="7" xfId="1" applyNumberFormat="1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37" fontId="4" fillId="2" borderId="10" xfId="1" applyNumberFormat="1" applyFont="1" applyFill="1" applyBorder="1" applyAlignment="1">
      <alignment horizontal="center" vertical="center" wrapText="1"/>
    </xf>
    <xf numFmtId="38" fontId="7" fillId="2" borderId="0" xfId="0" applyNumberFormat="1" applyFont="1" applyFill="1" applyAlignment="1">
      <alignment horizontal="center" vertical="center" wrapText="1"/>
    </xf>
    <xf numFmtId="38" fontId="7" fillId="2" borderId="0" xfId="1" applyNumberFormat="1" applyFont="1" applyFill="1" applyAlignment="1">
      <alignment horizontal="center" vertical="center" wrapText="1"/>
    </xf>
    <xf numFmtId="38" fontId="11" fillId="0" borderId="10" xfId="0" applyNumberFormat="1" applyFont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left"/>
    </xf>
    <xf numFmtId="3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 shrinkToFit="1" readingOrder="2"/>
    </xf>
    <xf numFmtId="165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/>
    </xf>
    <xf numFmtId="37" fontId="1" fillId="0" borderId="7" xfId="1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8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38" fontId="1" fillId="0" borderId="8" xfId="0" applyNumberFormat="1" applyFont="1" applyBorder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15" fillId="0" borderId="0" xfId="0" applyNumberFormat="1" applyFont="1"/>
    <xf numFmtId="164" fontId="7" fillId="0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3" fontId="15" fillId="0" borderId="0" xfId="0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38" fontId="9" fillId="2" borderId="10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8" fontId="18" fillId="0" borderId="10" xfId="0" applyNumberFormat="1" applyFont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3" fontId="2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38" fontId="2" fillId="0" borderId="7" xfId="0" applyNumberFormat="1" applyFont="1" applyBorder="1" applyAlignment="1">
      <alignment horizontal="center" vertical="center"/>
    </xf>
    <xf numFmtId="38" fontId="7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9" fillId="2" borderId="1" xfId="0" applyFont="1" applyFill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right" vertical="center"/>
    </xf>
    <xf numFmtId="164" fontId="1" fillId="2" borderId="4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V28"/>
  <sheetViews>
    <sheetView rightToLeft="1" view="pageBreakPreview" zoomScaleNormal="100" zoomScaleSheetLayoutView="100" workbookViewId="0">
      <selection activeCell="I7" sqref="I7"/>
    </sheetView>
  </sheetViews>
  <sheetFormatPr defaultRowHeight="30" customHeight="1"/>
  <cols>
    <col min="1" max="1" width="39" style="66" customWidth="1"/>
    <col min="2" max="2" width="1.28515625" style="66" customWidth="1"/>
    <col min="3" max="3" width="16.85546875" style="66" customWidth="1"/>
    <col min="4" max="4" width="1.28515625" style="66" customWidth="1"/>
    <col min="5" max="5" width="20.7109375" style="66" customWidth="1"/>
    <col min="6" max="6" width="1.28515625" style="66" customWidth="1"/>
    <col min="7" max="7" width="15.5703125" style="66" customWidth="1"/>
    <col min="8" max="8" width="1.28515625" style="66" customWidth="1"/>
    <col min="9" max="9" width="16.5703125" style="66" customWidth="1"/>
    <col min="10" max="10" width="1.28515625" style="66" customWidth="1"/>
    <col min="11" max="11" width="18.7109375" style="66" customWidth="1"/>
    <col min="12" max="12" width="1.28515625" style="66" customWidth="1"/>
    <col min="13" max="13" width="15.5703125" style="66" customWidth="1"/>
    <col min="14" max="14" width="1.28515625" style="66" customWidth="1"/>
    <col min="15" max="15" width="20.42578125" style="66" customWidth="1"/>
    <col min="16" max="16" width="1.28515625" style="66" customWidth="1"/>
    <col min="17" max="17" width="18.5703125" style="67" customWidth="1"/>
    <col min="18" max="18" width="1.28515625" style="66" customWidth="1"/>
    <col min="19" max="19" width="20.5703125" style="66" customWidth="1"/>
    <col min="20" max="20" width="0.28515625" style="68" customWidth="1"/>
    <col min="21" max="21" width="6.7109375" style="68" customWidth="1"/>
    <col min="22" max="22" width="14.7109375" style="68" bestFit="1" customWidth="1"/>
    <col min="23" max="16384" width="9.140625" style="68"/>
  </cols>
  <sheetData>
    <row r="1" spans="1:19" ht="30" customHeight="1">
      <c r="A1" s="194" t="s">
        <v>103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spans="1:19" ht="30" customHeight="1">
      <c r="A2" s="194" t="s">
        <v>85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30" customHeight="1">
      <c r="A3" s="194" t="s">
        <v>98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19" s="69" customFormat="1" ht="30" customHeight="1">
      <c r="A4" s="195" t="s">
        <v>51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1:19" ht="30" customHeight="1">
      <c r="A5" s="196" t="s">
        <v>16</v>
      </c>
      <c r="B5" s="34"/>
      <c r="C5" s="196" t="s">
        <v>60</v>
      </c>
      <c r="D5" s="196"/>
      <c r="E5" s="196"/>
      <c r="F5" s="196"/>
      <c r="G5" s="196"/>
      <c r="H5" s="34"/>
      <c r="I5" s="196" t="s">
        <v>48</v>
      </c>
      <c r="J5" s="196"/>
      <c r="K5" s="196"/>
      <c r="L5" s="196"/>
      <c r="M5" s="196"/>
      <c r="N5" s="34"/>
      <c r="O5" s="196" t="s">
        <v>49</v>
      </c>
      <c r="P5" s="196"/>
      <c r="Q5" s="196"/>
      <c r="R5" s="196"/>
      <c r="S5" s="196"/>
    </row>
    <row r="6" spans="1:19" ht="42">
      <c r="A6" s="196"/>
      <c r="B6" s="34"/>
      <c r="C6" s="74" t="s">
        <v>61</v>
      </c>
      <c r="D6" s="35"/>
      <c r="E6" s="74" t="s">
        <v>62</v>
      </c>
      <c r="F6" s="35"/>
      <c r="G6" s="74" t="s">
        <v>63</v>
      </c>
      <c r="H6" s="34"/>
      <c r="I6" s="74" t="s">
        <v>64</v>
      </c>
      <c r="J6" s="35"/>
      <c r="K6" s="74" t="s">
        <v>65</v>
      </c>
      <c r="L6" s="35"/>
      <c r="M6" s="74" t="s">
        <v>66</v>
      </c>
      <c r="N6" s="74"/>
      <c r="O6" s="74" t="s">
        <v>64</v>
      </c>
      <c r="P6" s="74"/>
      <c r="Q6" s="74" t="s">
        <v>65</v>
      </c>
      <c r="R6" s="74"/>
      <c r="S6" s="74" t="s">
        <v>66</v>
      </c>
    </row>
    <row r="7" spans="1:19" ht="30" customHeight="1">
      <c r="A7" s="57" t="s">
        <v>104</v>
      </c>
      <c r="B7" s="34"/>
      <c r="C7" s="75"/>
      <c r="D7" s="76"/>
      <c r="E7" s="77"/>
      <c r="F7" s="76"/>
      <c r="G7" s="77"/>
      <c r="H7" s="34"/>
      <c r="I7" s="78">
        <v>0</v>
      </c>
      <c r="J7" s="34"/>
      <c r="K7" s="78">
        <v>0</v>
      </c>
      <c r="L7" s="34"/>
      <c r="M7" s="37">
        <f>I7+K7</f>
        <v>0</v>
      </c>
      <c r="N7" s="34"/>
      <c r="O7" s="37">
        <v>0</v>
      </c>
      <c r="P7" s="34"/>
      <c r="Q7" s="38">
        <v>0</v>
      </c>
      <c r="R7" s="34"/>
      <c r="S7" s="37">
        <f>O7+Q7</f>
        <v>0</v>
      </c>
    </row>
    <row r="8" spans="1:19" ht="30" customHeight="1">
      <c r="A8" s="55" t="s">
        <v>105</v>
      </c>
      <c r="B8" s="34"/>
      <c r="C8" s="40"/>
      <c r="D8" s="76"/>
      <c r="E8" s="39"/>
      <c r="F8" s="76"/>
      <c r="G8" s="39"/>
      <c r="H8" s="34"/>
      <c r="I8" s="37">
        <v>0</v>
      </c>
      <c r="J8" s="34"/>
      <c r="K8" s="38">
        <v>0</v>
      </c>
      <c r="L8" s="34"/>
      <c r="M8" s="37">
        <f t="shared" ref="M8:M24" si="0">I8+K8</f>
        <v>0</v>
      </c>
      <c r="N8" s="34"/>
      <c r="O8" s="37">
        <v>0</v>
      </c>
      <c r="P8" s="34"/>
      <c r="Q8" s="38">
        <v>0</v>
      </c>
      <c r="R8" s="34"/>
      <c r="S8" s="37">
        <f t="shared" ref="S8:S24" si="1">O8+Q8</f>
        <v>0</v>
      </c>
    </row>
    <row r="9" spans="1:19" ht="30" customHeight="1">
      <c r="A9" s="55" t="s">
        <v>106</v>
      </c>
      <c r="B9" s="34"/>
      <c r="C9" s="40"/>
      <c r="D9" s="76"/>
      <c r="E9" s="39"/>
      <c r="F9" s="76"/>
      <c r="G9" s="39"/>
      <c r="H9" s="34"/>
      <c r="I9" s="37">
        <v>0</v>
      </c>
      <c r="J9" s="34"/>
      <c r="K9" s="37">
        <v>0</v>
      </c>
      <c r="L9" s="34"/>
      <c r="M9" s="37">
        <f t="shared" si="0"/>
        <v>0</v>
      </c>
      <c r="N9" s="34"/>
      <c r="O9" s="37">
        <v>0</v>
      </c>
      <c r="P9" s="34"/>
      <c r="Q9" s="38">
        <v>0</v>
      </c>
      <c r="R9" s="34"/>
      <c r="S9" s="37">
        <f t="shared" si="1"/>
        <v>0</v>
      </c>
    </row>
    <row r="10" spans="1:19" ht="30" customHeight="1">
      <c r="A10" s="55" t="s">
        <v>107</v>
      </c>
      <c r="B10" s="34"/>
      <c r="C10" s="40"/>
      <c r="D10" s="76"/>
      <c r="E10" s="39"/>
      <c r="F10" s="76"/>
      <c r="G10" s="39"/>
      <c r="H10" s="34"/>
      <c r="I10" s="37">
        <v>0</v>
      </c>
      <c r="J10" s="34"/>
      <c r="K10" s="37">
        <v>0</v>
      </c>
      <c r="L10" s="34"/>
      <c r="M10" s="37">
        <f t="shared" si="0"/>
        <v>0</v>
      </c>
      <c r="N10" s="34"/>
      <c r="O10" s="37">
        <v>0</v>
      </c>
      <c r="P10" s="34"/>
      <c r="Q10" s="38">
        <v>0</v>
      </c>
      <c r="R10" s="34"/>
      <c r="S10" s="37">
        <f t="shared" si="1"/>
        <v>0</v>
      </c>
    </row>
    <row r="11" spans="1:19" ht="30" customHeight="1">
      <c r="A11" s="55" t="s">
        <v>108</v>
      </c>
      <c r="B11" s="34"/>
      <c r="C11" s="40"/>
      <c r="D11" s="76"/>
      <c r="E11" s="39"/>
      <c r="F11" s="76"/>
      <c r="G11" s="39"/>
      <c r="H11" s="34"/>
      <c r="I11" s="37">
        <v>0</v>
      </c>
      <c r="J11" s="34"/>
      <c r="K11" s="37">
        <v>0</v>
      </c>
      <c r="L11" s="34"/>
      <c r="M11" s="37">
        <f>I11+K11</f>
        <v>0</v>
      </c>
      <c r="N11" s="34"/>
      <c r="O11" s="37">
        <v>0</v>
      </c>
      <c r="P11" s="34"/>
      <c r="Q11" s="38">
        <v>0</v>
      </c>
      <c r="R11" s="34"/>
      <c r="S11" s="37">
        <f t="shared" si="1"/>
        <v>0</v>
      </c>
    </row>
    <row r="12" spans="1:19" ht="30" customHeight="1">
      <c r="A12" s="55"/>
      <c r="B12" s="34"/>
      <c r="C12" s="40"/>
      <c r="D12" s="76"/>
      <c r="E12" s="39"/>
      <c r="F12" s="76"/>
      <c r="G12" s="39"/>
      <c r="H12" s="34"/>
      <c r="I12" s="37">
        <v>0</v>
      </c>
      <c r="J12" s="34"/>
      <c r="K12" s="37">
        <v>0</v>
      </c>
      <c r="L12" s="34"/>
      <c r="M12" s="37">
        <f t="shared" si="0"/>
        <v>0</v>
      </c>
      <c r="N12" s="34"/>
      <c r="O12" s="37">
        <v>0</v>
      </c>
      <c r="P12" s="34"/>
      <c r="Q12" s="38">
        <v>0</v>
      </c>
      <c r="R12" s="34"/>
      <c r="S12" s="37">
        <f t="shared" si="1"/>
        <v>0</v>
      </c>
    </row>
    <row r="13" spans="1:19" ht="30" customHeight="1">
      <c r="A13" s="55"/>
      <c r="B13" s="34"/>
      <c r="C13" s="40"/>
      <c r="D13" s="76"/>
      <c r="E13" s="39"/>
      <c r="F13" s="76"/>
      <c r="G13" s="39"/>
      <c r="H13" s="34"/>
      <c r="I13" s="37">
        <v>0</v>
      </c>
      <c r="J13" s="34"/>
      <c r="K13" s="37">
        <v>0</v>
      </c>
      <c r="L13" s="34"/>
      <c r="M13" s="37">
        <f t="shared" si="0"/>
        <v>0</v>
      </c>
      <c r="N13" s="34"/>
      <c r="O13" s="37">
        <v>0</v>
      </c>
      <c r="P13" s="34"/>
      <c r="Q13" s="38">
        <v>0</v>
      </c>
      <c r="R13" s="34"/>
      <c r="S13" s="37">
        <f t="shared" si="1"/>
        <v>0</v>
      </c>
    </row>
    <row r="14" spans="1:19" ht="30" customHeight="1">
      <c r="A14" s="55"/>
      <c r="B14" s="34"/>
      <c r="C14" s="40"/>
      <c r="D14" s="76"/>
      <c r="E14" s="39"/>
      <c r="F14" s="76"/>
      <c r="G14" s="39"/>
      <c r="H14" s="34"/>
      <c r="I14" s="37">
        <v>0</v>
      </c>
      <c r="J14" s="34"/>
      <c r="K14" s="37">
        <v>0</v>
      </c>
      <c r="L14" s="34"/>
      <c r="M14" s="37">
        <f t="shared" si="0"/>
        <v>0</v>
      </c>
      <c r="N14" s="34"/>
      <c r="O14" s="37">
        <v>0</v>
      </c>
      <c r="P14" s="34"/>
      <c r="Q14" s="38">
        <v>0</v>
      </c>
      <c r="R14" s="34"/>
      <c r="S14" s="37">
        <f t="shared" si="1"/>
        <v>0</v>
      </c>
    </row>
    <row r="15" spans="1:19" ht="30" customHeight="1">
      <c r="A15" s="55"/>
      <c r="B15" s="34"/>
      <c r="C15" s="40"/>
      <c r="D15" s="76"/>
      <c r="E15" s="39"/>
      <c r="F15" s="76"/>
      <c r="G15" s="39"/>
      <c r="H15" s="34"/>
      <c r="I15" s="37">
        <v>0</v>
      </c>
      <c r="J15" s="34"/>
      <c r="K15" s="37">
        <v>0</v>
      </c>
      <c r="L15" s="34"/>
      <c r="M15" s="37">
        <f t="shared" si="0"/>
        <v>0</v>
      </c>
      <c r="N15" s="34"/>
      <c r="O15" s="37">
        <v>0</v>
      </c>
      <c r="P15" s="34"/>
      <c r="Q15" s="38">
        <v>0</v>
      </c>
      <c r="R15" s="34"/>
      <c r="S15" s="37">
        <f t="shared" si="1"/>
        <v>0</v>
      </c>
    </row>
    <row r="16" spans="1:19" ht="30" customHeight="1">
      <c r="A16" s="55"/>
      <c r="B16" s="34"/>
      <c r="C16" s="40"/>
      <c r="D16" s="76"/>
      <c r="E16" s="39"/>
      <c r="F16" s="76"/>
      <c r="G16" s="39"/>
      <c r="H16" s="34"/>
      <c r="I16" s="37">
        <v>0</v>
      </c>
      <c r="J16" s="34"/>
      <c r="K16" s="37">
        <v>0</v>
      </c>
      <c r="L16" s="34"/>
      <c r="M16" s="37">
        <f t="shared" si="0"/>
        <v>0</v>
      </c>
      <c r="N16" s="34"/>
      <c r="O16" s="37">
        <v>0</v>
      </c>
      <c r="P16" s="34"/>
      <c r="Q16" s="38">
        <v>0</v>
      </c>
      <c r="R16" s="34"/>
      <c r="S16" s="37">
        <f t="shared" si="1"/>
        <v>0</v>
      </c>
    </row>
    <row r="17" spans="1:22" ht="30" customHeight="1">
      <c r="A17" s="55"/>
      <c r="B17" s="34"/>
      <c r="C17" s="40"/>
      <c r="D17" s="76"/>
      <c r="E17" s="39"/>
      <c r="F17" s="76"/>
      <c r="G17" s="39"/>
      <c r="H17" s="34"/>
      <c r="I17" s="37">
        <v>0</v>
      </c>
      <c r="J17" s="34"/>
      <c r="K17" s="38">
        <v>0</v>
      </c>
      <c r="L17" s="34"/>
      <c r="M17" s="37">
        <f t="shared" si="0"/>
        <v>0</v>
      </c>
      <c r="N17" s="34"/>
      <c r="O17" s="37">
        <v>0</v>
      </c>
      <c r="P17" s="34"/>
      <c r="Q17" s="38"/>
      <c r="R17" s="34"/>
      <c r="S17" s="37">
        <f t="shared" si="1"/>
        <v>0</v>
      </c>
    </row>
    <row r="18" spans="1:22" ht="30" customHeight="1">
      <c r="A18" s="55"/>
      <c r="B18" s="34"/>
      <c r="C18" s="40"/>
      <c r="D18" s="76"/>
      <c r="E18" s="39"/>
      <c r="F18" s="76"/>
      <c r="G18" s="39"/>
      <c r="H18" s="34"/>
      <c r="I18" s="37">
        <v>0</v>
      </c>
      <c r="J18" s="34"/>
      <c r="K18" s="37">
        <v>0</v>
      </c>
      <c r="L18" s="34"/>
      <c r="M18" s="37">
        <f t="shared" si="0"/>
        <v>0</v>
      </c>
      <c r="N18" s="34"/>
      <c r="O18" s="37">
        <v>0</v>
      </c>
      <c r="P18" s="34"/>
      <c r="Q18" s="38">
        <v>0</v>
      </c>
      <c r="R18" s="34"/>
      <c r="S18" s="37">
        <f t="shared" si="1"/>
        <v>0</v>
      </c>
    </row>
    <row r="19" spans="1:22" ht="30" customHeight="1">
      <c r="A19" s="55"/>
      <c r="B19" s="34"/>
      <c r="C19" s="40"/>
      <c r="D19" s="76"/>
      <c r="E19" s="39"/>
      <c r="F19" s="76"/>
      <c r="G19" s="39"/>
      <c r="H19" s="34"/>
      <c r="I19" s="37">
        <v>0</v>
      </c>
      <c r="J19" s="34"/>
      <c r="K19" s="37">
        <v>0</v>
      </c>
      <c r="L19" s="34"/>
      <c r="M19" s="37">
        <f t="shared" si="0"/>
        <v>0</v>
      </c>
      <c r="N19" s="34"/>
      <c r="O19" s="37">
        <v>0</v>
      </c>
      <c r="P19" s="34"/>
      <c r="Q19" s="38">
        <v>0</v>
      </c>
      <c r="R19" s="34"/>
      <c r="S19" s="37">
        <f t="shared" si="1"/>
        <v>0</v>
      </c>
    </row>
    <row r="20" spans="1:22" ht="30" customHeight="1">
      <c r="A20" s="55"/>
      <c r="B20" s="34"/>
      <c r="C20" s="40"/>
      <c r="D20" s="76"/>
      <c r="E20" s="39"/>
      <c r="F20" s="76"/>
      <c r="G20" s="39"/>
      <c r="H20" s="34"/>
      <c r="I20" s="37">
        <v>0</v>
      </c>
      <c r="J20" s="34"/>
      <c r="K20" s="37">
        <v>0</v>
      </c>
      <c r="L20" s="34"/>
      <c r="M20" s="37">
        <f t="shared" si="0"/>
        <v>0</v>
      </c>
      <c r="N20" s="34"/>
      <c r="O20" s="37">
        <v>0</v>
      </c>
      <c r="P20" s="34"/>
      <c r="Q20" s="38">
        <v>0</v>
      </c>
      <c r="R20" s="34"/>
      <c r="S20" s="37">
        <f t="shared" si="1"/>
        <v>0</v>
      </c>
    </row>
    <row r="21" spans="1:22" ht="30" customHeight="1">
      <c r="A21" s="55"/>
      <c r="B21" s="34"/>
      <c r="C21" s="40"/>
      <c r="D21" s="76"/>
      <c r="E21" s="39"/>
      <c r="F21" s="76"/>
      <c r="G21" s="39"/>
      <c r="H21" s="34"/>
      <c r="I21" s="37">
        <v>0</v>
      </c>
      <c r="J21" s="34"/>
      <c r="K21" s="37">
        <v>0</v>
      </c>
      <c r="L21" s="34"/>
      <c r="M21" s="37">
        <f t="shared" si="0"/>
        <v>0</v>
      </c>
      <c r="N21" s="34"/>
      <c r="O21" s="37">
        <v>0</v>
      </c>
      <c r="P21" s="34"/>
      <c r="Q21" s="38">
        <v>0</v>
      </c>
      <c r="R21" s="34"/>
      <c r="S21" s="37">
        <f t="shared" si="1"/>
        <v>0</v>
      </c>
    </row>
    <row r="22" spans="1:22" ht="30" customHeight="1">
      <c r="A22" s="55"/>
      <c r="B22" s="34"/>
      <c r="C22" s="40"/>
      <c r="D22" s="76"/>
      <c r="E22" s="39"/>
      <c r="F22" s="76"/>
      <c r="G22" s="39"/>
      <c r="H22" s="34"/>
      <c r="I22" s="37">
        <v>0</v>
      </c>
      <c r="J22" s="34"/>
      <c r="K22" s="37">
        <v>0</v>
      </c>
      <c r="L22" s="34"/>
      <c r="M22" s="37">
        <f t="shared" si="0"/>
        <v>0</v>
      </c>
      <c r="N22" s="34"/>
      <c r="O22" s="37">
        <v>0</v>
      </c>
      <c r="P22" s="34"/>
      <c r="Q22" s="38">
        <v>0</v>
      </c>
      <c r="R22" s="34"/>
      <c r="S22" s="37">
        <f t="shared" si="1"/>
        <v>0</v>
      </c>
    </row>
    <row r="23" spans="1:22" ht="30" customHeight="1">
      <c r="A23" s="55"/>
      <c r="B23" s="34"/>
      <c r="C23" s="40"/>
      <c r="D23" s="76"/>
      <c r="E23" s="39"/>
      <c r="F23" s="76"/>
      <c r="G23" s="39"/>
      <c r="H23" s="34"/>
      <c r="I23" s="37">
        <v>0</v>
      </c>
      <c r="J23" s="34"/>
      <c r="K23" s="37">
        <v>0</v>
      </c>
      <c r="L23" s="34"/>
      <c r="M23" s="37">
        <f t="shared" si="0"/>
        <v>0</v>
      </c>
      <c r="N23" s="34"/>
      <c r="O23" s="37">
        <v>0</v>
      </c>
      <c r="P23" s="34"/>
      <c r="Q23" s="38">
        <v>0</v>
      </c>
      <c r="R23" s="34"/>
      <c r="S23" s="37">
        <f t="shared" si="1"/>
        <v>0</v>
      </c>
    </row>
    <row r="24" spans="1:22" ht="30" customHeight="1">
      <c r="A24" s="55"/>
      <c r="B24" s="34"/>
      <c r="C24" s="40"/>
      <c r="D24" s="76"/>
      <c r="E24" s="39"/>
      <c r="F24" s="76"/>
      <c r="G24" s="39"/>
      <c r="H24" s="34"/>
      <c r="I24" s="37">
        <v>0</v>
      </c>
      <c r="J24" s="34"/>
      <c r="K24" s="37">
        <v>0</v>
      </c>
      <c r="L24" s="34"/>
      <c r="M24" s="37">
        <f t="shared" si="0"/>
        <v>0</v>
      </c>
      <c r="N24" s="34"/>
      <c r="O24" s="37">
        <v>0</v>
      </c>
      <c r="P24" s="34"/>
      <c r="Q24" s="38">
        <v>0</v>
      </c>
      <c r="R24" s="34"/>
      <c r="S24" s="37">
        <f t="shared" si="1"/>
        <v>0</v>
      </c>
    </row>
    <row r="25" spans="1:22" ht="30" customHeight="1" thickBot="1">
      <c r="A25" s="32" t="s">
        <v>14</v>
      </c>
      <c r="B25" s="34"/>
      <c r="C25" s="37"/>
      <c r="D25" s="34"/>
      <c r="E25" s="37"/>
      <c r="F25" s="34"/>
      <c r="G25" s="37"/>
      <c r="H25" s="34"/>
      <c r="I25" s="79">
        <f>SUM(I7:I24)</f>
        <v>0</v>
      </c>
      <c r="J25" s="32"/>
      <c r="K25" s="80">
        <f>SUM(K7:K24)</f>
        <v>0</v>
      </c>
      <c r="L25" s="32"/>
      <c r="M25" s="79">
        <f>SUM(M7:M24)</f>
        <v>0</v>
      </c>
      <c r="N25" s="32"/>
      <c r="O25" s="79">
        <f>SUM(O7:O24)</f>
        <v>0</v>
      </c>
      <c r="P25" s="32"/>
      <c r="Q25" s="80">
        <f>SUM(Q7:Q24)</f>
        <v>0</v>
      </c>
      <c r="R25" s="32"/>
      <c r="S25" s="79">
        <f>SUM(S7:S24)</f>
        <v>0</v>
      </c>
    </row>
    <row r="26" spans="1:22" ht="30" customHeight="1" thickTop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8"/>
      <c r="R26" s="34"/>
      <c r="S26" s="34"/>
    </row>
    <row r="27" spans="1:22" ht="30" customHeight="1">
      <c r="O27" s="71"/>
    </row>
    <row r="28" spans="1:22" ht="30" customHeight="1">
      <c r="O28" s="96"/>
      <c r="V28" s="70"/>
    </row>
  </sheetData>
  <autoFilter ref="A1:A28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Q12"/>
  <sheetViews>
    <sheetView rightToLeft="1" view="pageBreakPreview" zoomScaleNormal="100" zoomScaleSheetLayoutView="100" workbookViewId="0">
      <selection activeCell="F10" sqref="F10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  <col min="12" max="12" width="11" bestFit="1" customWidth="1"/>
    <col min="17" max="17" width="12.7109375" bestFit="1" customWidth="1"/>
  </cols>
  <sheetData>
    <row r="1" spans="1:17" ht="30" customHeight="1">
      <c r="A1" s="198" t="s">
        <v>100</v>
      </c>
      <c r="B1" s="198"/>
      <c r="C1" s="198"/>
      <c r="D1" s="198"/>
      <c r="E1" s="198"/>
      <c r="F1" s="198"/>
    </row>
    <row r="2" spans="1:17" ht="30" customHeight="1">
      <c r="A2" s="198" t="s">
        <v>85</v>
      </c>
      <c r="B2" s="198"/>
      <c r="C2" s="198"/>
      <c r="D2" s="198"/>
      <c r="E2" s="198"/>
      <c r="F2" s="198"/>
    </row>
    <row r="3" spans="1:17" ht="30" customHeight="1">
      <c r="A3" s="198" t="s">
        <v>111</v>
      </c>
      <c r="B3" s="198"/>
      <c r="C3" s="198"/>
      <c r="D3" s="198"/>
      <c r="E3" s="198"/>
      <c r="F3" s="198"/>
    </row>
    <row r="4" spans="1:17" s="14" customFormat="1" ht="30" customHeight="1">
      <c r="A4" s="45" t="s">
        <v>93</v>
      </c>
      <c r="B4" s="203" t="s">
        <v>47</v>
      </c>
      <c r="C4" s="203"/>
      <c r="D4" s="203"/>
      <c r="E4" s="203"/>
      <c r="F4" s="203"/>
    </row>
    <row r="5" spans="1:17" ht="30" customHeight="1">
      <c r="A5" s="198" t="s">
        <v>47</v>
      </c>
      <c r="B5" s="198"/>
      <c r="D5" s="1" t="s">
        <v>48</v>
      </c>
      <c r="F5" s="1" t="s">
        <v>49</v>
      </c>
      <c r="G5" s="18"/>
      <c r="H5" s="23"/>
    </row>
    <row r="6" spans="1:17" ht="30" customHeight="1">
      <c r="A6" s="200"/>
      <c r="B6" s="200"/>
      <c r="D6" s="2" t="s">
        <v>32</v>
      </c>
      <c r="F6" s="2" t="s">
        <v>32</v>
      </c>
    </row>
    <row r="7" spans="1:17" ht="30" customHeight="1">
      <c r="A7" s="207" t="s">
        <v>47</v>
      </c>
      <c r="B7" s="207"/>
      <c r="D7" s="25">
        <v>0</v>
      </c>
      <c r="F7" s="6">
        <v>0</v>
      </c>
    </row>
    <row r="8" spans="1:17" ht="30" customHeight="1">
      <c r="A8" s="206" t="s">
        <v>58</v>
      </c>
      <c r="B8" s="206"/>
      <c r="D8" s="8">
        <v>0</v>
      </c>
      <c r="F8" s="8">
        <v>0</v>
      </c>
    </row>
    <row r="9" spans="1:17" ht="30" customHeight="1">
      <c r="A9" s="206" t="s">
        <v>59</v>
      </c>
      <c r="B9" s="206"/>
      <c r="D9" s="10">
        <v>0</v>
      </c>
      <c r="F9" s="26">
        <v>-18</v>
      </c>
      <c r="Q9" s="24"/>
    </row>
    <row r="10" spans="1:17" ht="30" customHeight="1" thickBot="1">
      <c r="A10" s="198" t="s">
        <v>14</v>
      </c>
      <c r="B10" s="198"/>
      <c r="D10" s="22">
        <f>SUM(D7:D9)</f>
        <v>0</v>
      </c>
      <c r="E10" s="15"/>
      <c r="F10" s="190">
        <f>SUM(F7:F9)</f>
        <v>-18</v>
      </c>
      <c r="J10" s="24"/>
      <c r="Q10" s="24"/>
    </row>
    <row r="11" spans="1:17" ht="30" customHeight="1" thickTop="1">
      <c r="A11" s="210"/>
      <c r="B11" s="210"/>
      <c r="J11" s="24"/>
      <c r="Q11" s="24"/>
    </row>
    <row r="12" spans="1:17" ht="30" customHeight="1">
      <c r="J12" s="24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W53"/>
  <sheetViews>
    <sheetView rightToLeft="1" view="pageBreakPreview" zoomScaleNormal="100" zoomScaleSheetLayoutView="100" workbookViewId="0">
      <selection activeCell="R47" sqref="R47"/>
    </sheetView>
  </sheetViews>
  <sheetFormatPr defaultRowHeight="30" customHeight="1"/>
  <cols>
    <col min="1" max="1" width="27.140625" style="59" bestFit="1" customWidth="1"/>
    <col min="2" max="2" width="1.28515625" style="59" customWidth="1"/>
    <col min="3" max="3" width="18.28515625" style="59" customWidth="1"/>
    <col min="4" max="4" width="1.28515625" style="59" customWidth="1"/>
    <col min="5" max="5" width="21.140625" style="60" customWidth="1"/>
    <col min="6" max="6" width="1.28515625" style="59" customWidth="1"/>
    <col min="7" max="7" width="18.7109375" style="59" customWidth="1"/>
    <col min="8" max="8" width="1.28515625" style="59" customWidth="1"/>
    <col min="9" max="9" width="20.85546875" style="60" customWidth="1"/>
    <col min="10" max="10" width="1.28515625" style="59" customWidth="1"/>
    <col min="11" max="11" width="17.7109375" style="59" customWidth="1"/>
    <col min="12" max="12" width="1.28515625" style="59" customWidth="1"/>
    <col min="13" max="13" width="22.7109375" style="59" customWidth="1"/>
    <col min="14" max="14" width="1.28515625" style="59" customWidth="1"/>
    <col min="15" max="15" width="21.28515625" style="61" customWidth="1"/>
    <col min="16" max="16" width="1.28515625" style="59" customWidth="1"/>
    <col min="17" max="17" width="23.5703125" style="60" customWidth="1"/>
    <col min="18" max="18" width="23" style="60" customWidth="1"/>
    <col min="19" max="19" width="1.28515625" style="59" customWidth="1"/>
    <col min="20" max="20" width="17" style="59" customWidth="1"/>
    <col min="21" max="21" width="0.28515625" style="58" customWidth="1"/>
    <col min="22" max="22" width="9.140625" style="58"/>
    <col min="23" max="23" width="16.140625" style="58" bestFit="1" customWidth="1"/>
    <col min="24" max="16384" width="9.140625" style="58"/>
  </cols>
  <sheetData>
    <row r="1" spans="1:20" ht="30" customHeight="1">
      <c r="A1" s="218" t="s">
        <v>103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</row>
    <row r="2" spans="1:20" ht="30" customHeight="1">
      <c r="A2" s="218" t="s">
        <v>86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</row>
    <row r="3" spans="1:20" ht="30" customHeight="1">
      <c r="A3" s="218" t="s">
        <v>111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20" ht="30" customHeight="1">
      <c r="A4" s="225" t="s">
        <v>91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</row>
    <row r="5" spans="1:20" ht="30" customHeight="1">
      <c r="A5" s="40"/>
      <c r="B5" s="40"/>
      <c r="C5" s="226" t="s">
        <v>48</v>
      </c>
      <c r="D5" s="226"/>
      <c r="E5" s="226"/>
      <c r="F5" s="226"/>
      <c r="G5" s="226"/>
      <c r="H5" s="226"/>
      <c r="I5" s="226"/>
      <c r="J5" s="226"/>
      <c r="K5" s="226"/>
      <c r="L5" s="40"/>
      <c r="M5" s="226" t="s">
        <v>49</v>
      </c>
      <c r="N5" s="226"/>
      <c r="O5" s="226"/>
      <c r="P5" s="226"/>
      <c r="Q5" s="226"/>
      <c r="R5" s="226"/>
      <c r="S5" s="226"/>
      <c r="T5" s="226"/>
    </row>
    <row r="6" spans="1:20" ht="30" customHeight="1">
      <c r="A6" s="218" t="s">
        <v>50</v>
      </c>
      <c r="B6" s="40"/>
      <c r="C6" s="220" t="s">
        <v>51</v>
      </c>
      <c r="D6" s="75"/>
      <c r="E6" s="221" t="s">
        <v>52</v>
      </c>
      <c r="F6" s="75"/>
      <c r="G6" s="220" t="s">
        <v>53</v>
      </c>
      <c r="H6" s="75"/>
      <c r="I6" s="91" t="s">
        <v>14</v>
      </c>
      <c r="J6" s="92"/>
      <c r="K6" s="92"/>
      <c r="L6" s="40"/>
      <c r="M6" s="220" t="s">
        <v>51</v>
      </c>
      <c r="N6" s="75"/>
      <c r="O6" s="223" t="s">
        <v>52</v>
      </c>
      <c r="P6" s="75"/>
      <c r="Q6" s="221" t="s">
        <v>53</v>
      </c>
      <c r="R6" s="91" t="s">
        <v>14</v>
      </c>
      <c r="S6" s="92"/>
      <c r="T6" s="92"/>
    </row>
    <row r="7" spans="1:20" ht="30" customHeight="1">
      <c r="A7" s="219"/>
      <c r="B7" s="40"/>
      <c r="C7" s="219"/>
      <c r="D7" s="40"/>
      <c r="E7" s="222"/>
      <c r="F7" s="40"/>
      <c r="G7" s="219"/>
      <c r="H7" s="40"/>
      <c r="I7" s="93" t="s">
        <v>32</v>
      </c>
      <c r="J7" s="75"/>
      <c r="K7" s="91" t="s">
        <v>40</v>
      </c>
      <c r="L7" s="40"/>
      <c r="M7" s="219"/>
      <c r="N7" s="40"/>
      <c r="O7" s="224"/>
      <c r="P7" s="40"/>
      <c r="Q7" s="222"/>
      <c r="R7" s="93" t="s">
        <v>32</v>
      </c>
      <c r="S7" s="75"/>
      <c r="T7" s="91" t="s">
        <v>40</v>
      </c>
    </row>
    <row r="8" spans="1:20" ht="30" customHeight="1">
      <c r="A8" s="94" t="s">
        <v>104</v>
      </c>
      <c r="B8" s="81"/>
      <c r="C8" s="131">
        <f>'درآمد سود سهام'!M7</f>
        <v>0</v>
      </c>
      <c r="D8" s="81"/>
      <c r="E8" s="131">
        <f>'درآمد ناشی از تغییر قیمت اوراق'!E7</f>
        <v>-10269995</v>
      </c>
      <c r="F8" s="81"/>
      <c r="G8" s="131">
        <f>'درآمد ناشی از فروش  '!I7</f>
        <v>0</v>
      </c>
      <c r="H8" s="81"/>
      <c r="I8" s="82">
        <f>C8+E8+G8</f>
        <v>-10269995</v>
      </c>
      <c r="J8" s="81"/>
      <c r="K8" s="83"/>
      <c r="L8" s="81"/>
      <c r="M8" s="131">
        <f>'درآمد سود سهام'!S7</f>
        <v>0</v>
      </c>
      <c r="N8" s="81"/>
      <c r="O8" s="84">
        <f>'درآمد ناشی از تغییر قیمت اوراق'!I7</f>
        <v>-13369892</v>
      </c>
      <c r="P8" s="81"/>
      <c r="Q8" s="131">
        <f>'درآمد ناشی از فروش  '!Q7</f>
        <v>0</v>
      </c>
      <c r="R8" s="82">
        <f>M8+O8+Q8</f>
        <v>-13369892</v>
      </c>
      <c r="S8" s="81"/>
      <c r="T8" s="83"/>
    </row>
    <row r="9" spans="1:20" ht="30" customHeight="1">
      <c r="A9" s="56" t="s">
        <v>105</v>
      </c>
      <c r="B9" s="81"/>
      <c r="C9" s="131">
        <f>'درآمد سود سهام'!M8</f>
        <v>0</v>
      </c>
      <c r="D9" s="81"/>
      <c r="E9" s="131">
        <f>'درآمد ناشی از تغییر قیمت اوراق'!E8</f>
        <v>-88331875</v>
      </c>
      <c r="F9" s="81"/>
      <c r="G9" s="131">
        <f>'درآمد ناشی از فروش  '!I8</f>
        <v>0</v>
      </c>
      <c r="H9" s="81"/>
      <c r="I9" s="82">
        <f t="shared" ref="I9:I45" si="0">C9+E9+G9</f>
        <v>-88331875</v>
      </c>
      <c r="J9" s="81"/>
      <c r="K9" s="86"/>
      <c r="L9" s="81"/>
      <c r="M9" s="131">
        <f>'درآمد سود سهام'!S8</f>
        <v>0</v>
      </c>
      <c r="N9" s="81"/>
      <c r="O9" s="131">
        <f>'درآمد ناشی از تغییر قیمت اوراق'!I8</f>
        <v>-110260862</v>
      </c>
      <c r="P9" s="81"/>
      <c r="Q9" s="131">
        <f>'درآمد ناشی از فروش  '!Q8</f>
        <v>0</v>
      </c>
      <c r="R9" s="131">
        <f t="shared" ref="R9:R45" si="1">M9+O9+Q9</f>
        <v>-110260862</v>
      </c>
      <c r="S9" s="81"/>
      <c r="T9" s="86"/>
    </row>
    <row r="10" spans="1:20" ht="30" customHeight="1">
      <c r="A10" s="56" t="s">
        <v>106</v>
      </c>
      <c r="B10" s="81"/>
      <c r="C10" s="131">
        <f>'درآمد سود سهام'!M9</f>
        <v>0</v>
      </c>
      <c r="D10" s="81"/>
      <c r="E10" s="131">
        <f>'درآمد ناشی از تغییر قیمت اوراق'!E9</f>
        <v>-100343304</v>
      </c>
      <c r="F10" s="81"/>
      <c r="G10" s="131">
        <f>'درآمد ناشی از فروش  '!I9</f>
        <v>0</v>
      </c>
      <c r="H10" s="40"/>
      <c r="I10" s="82">
        <f t="shared" si="0"/>
        <v>-100343304</v>
      </c>
      <c r="J10" s="40"/>
      <c r="K10" s="133"/>
      <c r="L10" s="81"/>
      <c r="M10" s="131">
        <f>'درآمد سود سهام'!S9</f>
        <v>0</v>
      </c>
      <c r="N10" s="81"/>
      <c r="O10" s="131">
        <f>'درآمد ناشی از تغییر قیمت اوراق'!I9</f>
        <v>-104774997</v>
      </c>
      <c r="P10" s="81"/>
      <c r="Q10" s="131">
        <f>'درآمد ناشی از فروش  '!Q9</f>
        <v>0</v>
      </c>
      <c r="R10" s="131">
        <f t="shared" si="1"/>
        <v>-104774997</v>
      </c>
      <c r="S10" s="81"/>
      <c r="T10" s="86"/>
    </row>
    <row r="11" spans="1:20" ht="30" customHeight="1">
      <c r="A11" s="56" t="s">
        <v>107</v>
      </c>
      <c r="B11" s="81"/>
      <c r="C11" s="131">
        <f>'درآمد سود سهام'!M10</f>
        <v>0</v>
      </c>
      <c r="D11" s="81"/>
      <c r="E11" s="131">
        <f>'درآمد ناشی از تغییر قیمت اوراق'!E10</f>
        <v>-812817303</v>
      </c>
      <c r="F11" s="81"/>
      <c r="G11" s="131">
        <f>'درآمد ناشی از فروش  '!I10</f>
        <v>0</v>
      </c>
      <c r="H11" s="40"/>
      <c r="I11" s="131">
        <f t="shared" si="0"/>
        <v>-812817303</v>
      </c>
      <c r="J11" s="40"/>
      <c r="K11" s="133"/>
      <c r="L11" s="81"/>
      <c r="M11" s="131">
        <f>'درآمد سود سهام'!S10</f>
        <v>0</v>
      </c>
      <c r="N11" s="81"/>
      <c r="O11" s="131">
        <f>'درآمد ناشی از تغییر قیمت اوراق'!I10</f>
        <v>-658220031</v>
      </c>
      <c r="P11" s="81"/>
      <c r="Q11" s="131">
        <f>'درآمد ناشی از فروش  '!Q10</f>
        <v>0</v>
      </c>
      <c r="R11" s="131">
        <f t="shared" si="1"/>
        <v>-658220031</v>
      </c>
      <c r="S11" s="81"/>
      <c r="T11" s="86"/>
    </row>
    <row r="12" spans="1:20" ht="30" customHeight="1">
      <c r="A12" s="56" t="s">
        <v>108</v>
      </c>
      <c r="B12" s="81"/>
      <c r="C12" s="131">
        <f>'درآمد سود سهام'!M11</f>
        <v>0</v>
      </c>
      <c r="D12" s="81"/>
      <c r="E12" s="131">
        <f>'درآمد ناشی از تغییر قیمت اوراق'!E11</f>
        <v>-430640275</v>
      </c>
      <c r="F12" s="81"/>
      <c r="G12" s="131">
        <f>'درآمد ناشی از فروش  '!I11</f>
        <v>0</v>
      </c>
      <c r="H12" s="81"/>
      <c r="I12" s="82">
        <f t="shared" si="0"/>
        <v>-430640275</v>
      </c>
      <c r="J12" s="81"/>
      <c r="K12" s="86"/>
      <c r="L12" s="81"/>
      <c r="M12" s="131">
        <f>'درآمد سود سهام'!S11</f>
        <v>0</v>
      </c>
      <c r="N12" s="81"/>
      <c r="O12" s="82">
        <f>'درآمد ناشی از تغییر قیمت اوراق'!I11</f>
        <v>-487830193</v>
      </c>
      <c r="P12" s="81"/>
      <c r="Q12" s="131">
        <f>'درآمد ناشی از فروش  '!Q11</f>
        <v>0</v>
      </c>
      <c r="R12" s="131">
        <f>Q12+O12+M12</f>
        <v>-487830193</v>
      </c>
      <c r="S12" s="81"/>
      <c r="T12" s="86"/>
    </row>
    <row r="13" spans="1:20" ht="30" hidden="1" customHeight="1">
      <c r="A13" s="56"/>
      <c r="B13" s="81"/>
      <c r="C13" s="39">
        <v>0</v>
      </c>
      <c r="D13" s="81"/>
      <c r="E13" s="131">
        <v>0</v>
      </c>
      <c r="F13" s="81"/>
      <c r="G13" s="131">
        <v>0</v>
      </c>
      <c r="H13" s="81"/>
      <c r="I13" s="131">
        <f t="shared" si="0"/>
        <v>0</v>
      </c>
      <c r="J13" s="81"/>
      <c r="K13" s="86"/>
      <c r="L13" s="81"/>
      <c r="M13" s="39">
        <v>0</v>
      </c>
      <c r="N13" s="81"/>
      <c r="O13" s="131">
        <v>0</v>
      </c>
      <c r="P13" s="81"/>
      <c r="Q13" s="131"/>
      <c r="R13" s="131">
        <f t="shared" si="1"/>
        <v>0</v>
      </c>
      <c r="S13" s="81"/>
      <c r="T13" s="86"/>
    </row>
    <row r="14" spans="1:20" ht="30" hidden="1" customHeight="1">
      <c r="A14" s="56"/>
      <c r="B14" s="81"/>
      <c r="C14" s="39">
        <v>0</v>
      </c>
      <c r="D14" s="81"/>
      <c r="E14" s="131">
        <v>0</v>
      </c>
      <c r="F14" s="81"/>
      <c r="G14" s="82"/>
      <c r="H14" s="81"/>
      <c r="I14" s="82">
        <f t="shared" si="0"/>
        <v>0</v>
      </c>
      <c r="J14" s="81"/>
      <c r="K14" s="86"/>
      <c r="L14" s="81"/>
      <c r="M14" s="39">
        <v>0</v>
      </c>
      <c r="N14" s="81"/>
      <c r="O14" s="131">
        <v>0</v>
      </c>
      <c r="P14" s="81"/>
      <c r="Q14" s="82"/>
      <c r="R14" s="82">
        <f t="shared" si="1"/>
        <v>0</v>
      </c>
      <c r="S14" s="81"/>
      <c r="T14" s="86"/>
    </row>
    <row r="15" spans="1:20" ht="30" hidden="1" customHeight="1">
      <c r="A15" s="56"/>
      <c r="B15" s="81"/>
      <c r="C15" s="39">
        <v>0</v>
      </c>
      <c r="D15" s="81"/>
      <c r="E15" s="131">
        <f>'درآمد ناشی از تغییر قیمت اوراق'!E11</f>
        <v>-430640275</v>
      </c>
      <c r="F15" s="81"/>
      <c r="G15" s="131">
        <f>'درآمد ناشی از فروش  '!I50</f>
        <v>0</v>
      </c>
      <c r="H15" s="81"/>
      <c r="I15" s="82">
        <f t="shared" si="0"/>
        <v>-430640275</v>
      </c>
      <c r="J15" s="81"/>
      <c r="K15" s="86"/>
      <c r="L15" s="81"/>
      <c r="M15" s="39">
        <v>0</v>
      </c>
      <c r="N15" s="81"/>
      <c r="O15" s="131">
        <f>'درآمد ناشی از تغییر قیمت اوراق'!I11</f>
        <v>-487830193</v>
      </c>
      <c r="P15" s="81"/>
      <c r="Q15" s="131"/>
      <c r="R15" s="82">
        <f t="shared" si="1"/>
        <v>-487830193</v>
      </c>
      <c r="S15" s="81"/>
      <c r="T15" s="86"/>
    </row>
    <row r="16" spans="1:20" ht="30" hidden="1" customHeight="1">
      <c r="A16" s="56"/>
      <c r="B16" s="81"/>
      <c r="C16" s="39">
        <v>0</v>
      </c>
      <c r="D16" s="81"/>
      <c r="E16" s="131">
        <f>'درآمد ناشی از تغییر قیمت اوراق'!E12</f>
        <v>0</v>
      </c>
      <c r="F16" s="81"/>
      <c r="G16" s="131">
        <v>0</v>
      </c>
      <c r="H16" s="81"/>
      <c r="I16" s="82">
        <f t="shared" si="0"/>
        <v>0</v>
      </c>
      <c r="J16" s="81"/>
      <c r="K16" s="86"/>
      <c r="L16" s="81"/>
      <c r="M16" s="39">
        <v>0</v>
      </c>
      <c r="N16" s="81"/>
      <c r="O16" s="131">
        <f>'درآمد ناشی از تغییر قیمت اوراق'!I12</f>
        <v>0</v>
      </c>
      <c r="P16" s="81"/>
      <c r="Q16" s="131"/>
      <c r="R16" s="131">
        <f t="shared" si="1"/>
        <v>0</v>
      </c>
      <c r="S16" s="81"/>
      <c r="T16" s="86"/>
    </row>
    <row r="17" spans="1:20" ht="30" hidden="1" customHeight="1">
      <c r="A17" s="56"/>
      <c r="B17" s="81"/>
      <c r="C17" s="39">
        <v>0</v>
      </c>
      <c r="D17" s="81"/>
      <c r="E17" s="131">
        <f>'درآمد ناشی از تغییر قیمت اوراق'!E22</f>
        <v>0</v>
      </c>
      <c r="F17" s="81"/>
      <c r="G17" s="131">
        <f>'درآمد ناشی از فروش  '!I36</f>
        <v>0</v>
      </c>
      <c r="H17" s="81"/>
      <c r="I17" s="82">
        <f t="shared" si="0"/>
        <v>0</v>
      </c>
      <c r="J17" s="81"/>
      <c r="K17" s="86"/>
      <c r="L17" s="81"/>
      <c r="M17" s="39">
        <f>SUM(M8:M12)</f>
        <v>0</v>
      </c>
      <c r="N17" s="81"/>
      <c r="O17" s="82">
        <f>'درآمد ناشی از تغییر قیمت اوراق'!I22</f>
        <v>0</v>
      </c>
      <c r="P17" s="81"/>
      <c r="Q17" s="131"/>
      <c r="R17" s="131">
        <f t="shared" si="1"/>
        <v>0</v>
      </c>
      <c r="S17" s="81"/>
      <c r="T17" s="86"/>
    </row>
    <row r="18" spans="1:20" ht="30" hidden="1" customHeight="1">
      <c r="A18" s="56"/>
      <c r="B18" s="81"/>
      <c r="C18" s="39">
        <v>0</v>
      </c>
      <c r="D18" s="81"/>
      <c r="E18" s="131">
        <f>'درآمد ناشی از تغییر قیمت اوراق'!E18</f>
        <v>0</v>
      </c>
      <c r="F18" s="81"/>
      <c r="G18" s="131">
        <f>'درآمد ناشی از فروش  '!I12</f>
        <v>0</v>
      </c>
      <c r="H18" s="81"/>
      <c r="I18" s="82">
        <f t="shared" si="0"/>
        <v>0</v>
      </c>
      <c r="J18" s="81"/>
      <c r="K18" s="86"/>
      <c r="L18" s="81"/>
      <c r="M18" s="39"/>
      <c r="N18" s="81"/>
      <c r="O18" s="82">
        <f>'درآمد ناشی از تغییر قیمت اوراق'!I18</f>
        <v>0</v>
      </c>
      <c r="P18" s="81"/>
      <c r="Q18" s="131"/>
      <c r="R18" s="131">
        <f t="shared" si="1"/>
        <v>0</v>
      </c>
      <c r="S18" s="81"/>
      <c r="T18" s="86"/>
    </row>
    <row r="19" spans="1:20" ht="30" hidden="1" customHeight="1">
      <c r="A19" s="56"/>
      <c r="B19" s="81"/>
      <c r="C19" s="39">
        <v>0</v>
      </c>
      <c r="D19" s="81"/>
      <c r="E19" s="131">
        <v>0</v>
      </c>
      <c r="F19" s="81"/>
      <c r="G19" s="131">
        <v>0</v>
      </c>
      <c r="H19" s="81"/>
      <c r="I19" s="82">
        <f t="shared" si="0"/>
        <v>0</v>
      </c>
      <c r="J19" s="81"/>
      <c r="K19" s="86"/>
      <c r="L19" s="81"/>
      <c r="M19" s="39"/>
      <c r="N19" s="81"/>
      <c r="O19" s="131">
        <v>0</v>
      </c>
      <c r="P19" s="81"/>
      <c r="Q19" s="82"/>
      <c r="R19" s="82">
        <f t="shared" si="1"/>
        <v>0</v>
      </c>
      <c r="S19" s="81"/>
      <c r="T19" s="86"/>
    </row>
    <row r="20" spans="1:20" ht="30" hidden="1" customHeight="1">
      <c r="A20" s="56"/>
      <c r="B20" s="81"/>
      <c r="C20" s="39">
        <v>0</v>
      </c>
      <c r="D20" s="81"/>
      <c r="E20" s="131">
        <v>0</v>
      </c>
      <c r="F20" s="81"/>
      <c r="G20" s="131"/>
      <c r="H20" s="81"/>
      <c r="I20" s="82">
        <f t="shared" si="0"/>
        <v>0</v>
      </c>
      <c r="J20" s="81"/>
      <c r="K20" s="86"/>
      <c r="L20" s="81"/>
      <c r="M20" s="39"/>
      <c r="N20" s="81"/>
      <c r="O20" s="131">
        <v>0</v>
      </c>
      <c r="P20" s="81"/>
      <c r="Q20" s="82"/>
      <c r="R20" s="82">
        <f t="shared" si="1"/>
        <v>0</v>
      </c>
      <c r="S20" s="81"/>
      <c r="T20" s="86"/>
    </row>
    <row r="21" spans="1:20" ht="30" hidden="1" customHeight="1">
      <c r="A21" s="56"/>
      <c r="B21" s="81"/>
      <c r="C21" s="39">
        <v>0</v>
      </c>
      <c r="D21" s="81"/>
      <c r="E21" s="131">
        <f>'درآمد ناشی از تغییر قیمت اوراق'!E15</f>
        <v>0</v>
      </c>
      <c r="F21" s="81"/>
      <c r="G21" s="131"/>
      <c r="H21" s="81"/>
      <c r="I21" s="82">
        <f t="shared" si="0"/>
        <v>0</v>
      </c>
      <c r="J21" s="81"/>
      <c r="K21" s="86"/>
      <c r="L21" s="81"/>
      <c r="M21" s="39"/>
      <c r="N21" s="81"/>
      <c r="O21" s="82">
        <f>'درآمد ناشی از تغییر قیمت اوراق'!I15</f>
        <v>0</v>
      </c>
      <c r="P21" s="81"/>
      <c r="Q21" s="131"/>
      <c r="R21" s="82">
        <f t="shared" si="1"/>
        <v>0</v>
      </c>
      <c r="S21" s="81"/>
      <c r="T21" s="86"/>
    </row>
    <row r="22" spans="1:20" ht="30" hidden="1" customHeight="1">
      <c r="A22" s="56"/>
      <c r="B22" s="81"/>
      <c r="C22" s="39">
        <v>0</v>
      </c>
      <c r="D22" s="81"/>
      <c r="E22" s="131">
        <v>0</v>
      </c>
      <c r="F22" s="81"/>
      <c r="G22" s="131"/>
      <c r="H22" s="81"/>
      <c r="I22" s="82">
        <f t="shared" si="0"/>
        <v>0</v>
      </c>
      <c r="J22" s="81"/>
      <c r="K22" s="86"/>
      <c r="L22" s="81"/>
      <c r="M22" s="39"/>
      <c r="N22" s="81"/>
      <c r="O22" s="131">
        <v>0</v>
      </c>
      <c r="P22" s="81"/>
      <c r="Q22" s="82"/>
      <c r="R22" s="82">
        <f t="shared" si="1"/>
        <v>0</v>
      </c>
      <c r="S22" s="81"/>
      <c r="T22" s="86"/>
    </row>
    <row r="23" spans="1:20" ht="30" hidden="1" customHeight="1">
      <c r="A23" s="56"/>
      <c r="B23" s="81"/>
      <c r="C23" s="39">
        <v>0</v>
      </c>
      <c r="D23" s="81"/>
      <c r="E23" s="131">
        <v>0</v>
      </c>
      <c r="F23" s="81"/>
      <c r="G23" s="131"/>
      <c r="H23" s="81"/>
      <c r="I23" s="82">
        <f t="shared" si="0"/>
        <v>0</v>
      </c>
      <c r="J23" s="81"/>
      <c r="K23" s="86"/>
      <c r="L23" s="81"/>
      <c r="M23" s="39">
        <v>0</v>
      </c>
      <c r="N23" s="81"/>
      <c r="O23" s="131">
        <v>0</v>
      </c>
      <c r="P23" s="81"/>
      <c r="Q23" s="82"/>
      <c r="R23" s="82">
        <f t="shared" si="1"/>
        <v>0</v>
      </c>
      <c r="S23" s="81"/>
      <c r="T23" s="86"/>
    </row>
    <row r="24" spans="1:20" ht="30" hidden="1" customHeight="1">
      <c r="A24" s="56"/>
      <c r="B24" s="81"/>
      <c r="C24" s="39">
        <v>0</v>
      </c>
      <c r="D24" s="81"/>
      <c r="E24" s="131">
        <f>'درآمد ناشی از تغییر قیمت اوراق'!E9</f>
        <v>-100343304</v>
      </c>
      <c r="F24" s="81"/>
      <c r="G24" s="131"/>
      <c r="H24" s="81"/>
      <c r="I24" s="82">
        <f t="shared" si="0"/>
        <v>-100343304</v>
      </c>
      <c r="J24" s="81"/>
      <c r="K24" s="86"/>
      <c r="L24" s="81"/>
      <c r="M24" s="39"/>
      <c r="N24" s="81"/>
      <c r="O24" s="131">
        <f>'درآمد ناشی از تغییر قیمت اوراق'!I9</f>
        <v>-104774997</v>
      </c>
      <c r="P24" s="81"/>
      <c r="Q24" s="82"/>
      <c r="R24" s="131">
        <f t="shared" si="1"/>
        <v>-104774997</v>
      </c>
      <c r="S24" s="81"/>
      <c r="T24" s="86"/>
    </row>
    <row r="25" spans="1:20" ht="30" hidden="1" customHeight="1">
      <c r="A25" s="56"/>
      <c r="B25" s="81"/>
      <c r="C25" s="39">
        <v>0</v>
      </c>
      <c r="D25" s="81"/>
      <c r="E25" s="131">
        <v>0</v>
      </c>
      <c r="F25" s="81"/>
      <c r="G25" s="131"/>
      <c r="H25" s="81"/>
      <c r="I25" s="131">
        <f t="shared" si="0"/>
        <v>0</v>
      </c>
      <c r="J25" s="81"/>
      <c r="K25" s="86"/>
      <c r="L25" s="81"/>
      <c r="M25" s="39"/>
      <c r="N25" s="81"/>
      <c r="O25" s="131">
        <v>0</v>
      </c>
      <c r="P25" s="81"/>
      <c r="Q25" s="82"/>
      <c r="R25" s="131">
        <f t="shared" si="1"/>
        <v>0</v>
      </c>
      <c r="S25" s="81"/>
      <c r="T25" s="86"/>
    </row>
    <row r="26" spans="1:20" ht="30" hidden="1" customHeight="1">
      <c r="A26" s="56"/>
      <c r="B26" s="81"/>
      <c r="C26" s="39">
        <v>0</v>
      </c>
      <c r="D26" s="81"/>
      <c r="E26" s="131">
        <v>0</v>
      </c>
      <c r="F26" s="81"/>
      <c r="G26" s="131"/>
      <c r="H26" s="81"/>
      <c r="I26" s="131">
        <f t="shared" si="0"/>
        <v>0</v>
      </c>
      <c r="J26" s="81"/>
      <c r="K26" s="86"/>
      <c r="L26" s="81"/>
      <c r="M26" s="39">
        <v>0</v>
      </c>
      <c r="N26" s="81"/>
      <c r="O26" s="131">
        <v>0</v>
      </c>
      <c r="P26" s="81"/>
      <c r="Q26" s="82"/>
      <c r="R26" s="82">
        <f t="shared" si="1"/>
        <v>0</v>
      </c>
      <c r="S26" s="81"/>
      <c r="T26" s="86"/>
    </row>
    <row r="27" spans="1:20" ht="30" hidden="1" customHeight="1">
      <c r="A27" s="56"/>
      <c r="B27" s="81"/>
      <c r="C27" s="39">
        <v>0</v>
      </c>
      <c r="D27" s="81"/>
      <c r="E27" s="131">
        <v>0</v>
      </c>
      <c r="F27" s="81"/>
      <c r="G27" s="131">
        <v>0</v>
      </c>
      <c r="H27" s="81"/>
      <c r="I27" s="131">
        <f t="shared" si="0"/>
        <v>0</v>
      </c>
      <c r="J27" s="81"/>
      <c r="K27" s="86"/>
      <c r="L27" s="81"/>
      <c r="M27" s="39">
        <v>0</v>
      </c>
      <c r="N27" s="81"/>
      <c r="O27" s="131">
        <v>0</v>
      </c>
      <c r="P27" s="81"/>
      <c r="Q27" s="82"/>
      <c r="R27" s="82">
        <f t="shared" si="1"/>
        <v>0</v>
      </c>
      <c r="S27" s="81"/>
      <c r="T27" s="86"/>
    </row>
    <row r="28" spans="1:20" ht="30" hidden="1" customHeight="1">
      <c r="A28" s="56"/>
      <c r="B28" s="81"/>
      <c r="C28" s="39">
        <v>0</v>
      </c>
      <c r="D28" s="81"/>
      <c r="E28" s="131">
        <v>0</v>
      </c>
      <c r="F28" s="81"/>
      <c r="G28" s="131">
        <v>0</v>
      </c>
      <c r="H28" s="81"/>
      <c r="I28" s="131">
        <f t="shared" si="0"/>
        <v>0</v>
      </c>
      <c r="J28" s="81"/>
      <c r="K28" s="86"/>
      <c r="L28" s="81"/>
      <c r="M28" s="39">
        <v>0</v>
      </c>
      <c r="N28" s="81"/>
      <c r="O28" s="131">
        <v>0</v>
      </c>
      <c r="P28" s="81"/>
      <c r="Q28" s="82"/>
      <c r="R28" s="82">
        <f t="shared" si="1"/>
        <v>0</v>
      </c>
      <c r="S28" s="81"/>
      <c r="T28" s="86"/>
    </row>
    <row r="29" spans="1:20" ht="30" hidden="1" customHeight="1">
      <c r="A29" s="56"/>
      <c r="B29" s="81"/>
      <c r="C29" s="39">
        <v>0</v>
      </c>
      <c r="D29" s="81"/>
      <c r="E29" s="131">
        <v>0</v>
      </c>
      <c r="F29" s="81"/>
      <c r="G29" s="131"/>
      <c r="H29" s="81"/>
      <c r="I29" s="131">
        <f>SUM(I8:I12)</f>
        <v>-1442402752</v>
      </c>
      <c r="J29" s="81"/>
      <c r="K29" s="86"/>
      <c r="L29" s="81"/>
      <c r="M29" s="39">
        <v>0</v>
      </c>
      <c r="N29" s="81"/>
      <c r="O29" s="131">
        <v>0</v>
      </c>
      <c r="P29" s="81"/>
      <c r="Q29" s="82"/>
      <c r="R29" s="82">
        <f t="shared" si="1"/>
        <v>0</v>
      </c>
      <c r="S29" s="81"/>
      <c r="T29" s="86"/>
    </row>
    <row r="30" spans="1:20" ht="30" hidden="1" customHeight="1">
      <c r="A30" s="56"/>
      <c r="B30" s="81"/>
      <c r="C30" s="39">
        <v>0</v>
      </c>
      <c r="D30" s="81"/>
      <c r="E30" s="131">
        <v>0</v>
      </c>
      <c r="F30" s="81"/>
      <c r="G30" s="131"/>
      <c r="H30" s="81"/>
      <c r="I30" s="131"/>
      <c r="J30" s="81"/>
      <c r="K30" s="86"/>
      <c r="L30" s="81"/>
      <c r="M30" s="39">
        <v>0</v>
      </c>
      <c r="N30" s="81"/>
      <c r="O30" s="131">
        <v>0</v>
      </c>
      <c r="P30" s="81"/>
      <c r="Q30" s="82"/>
      <c r="R30" s="82">
        <f t="shared" si="1"/>
        <v>0</v>
      </c>
      <c r="S30" s="81"/>
      <c r="T30" s="86"/>
    </row>
    <row r="31" spans="1:20" ht="30" hidden="1" customHeight="1">
      <c r="A31" s="56"/>
      <c r="B31" s="81"/>
      <c r="C31" s="39">
        <v>0</v>
      </c>
      <c r="D31" s="81"/>
      <c r="E31" s="82">
        <f>'درآمد ناشی از تغییر قیمت اوراق'!E16</f>
        <v>0</v>
      </c>
      <c r="F31" s="81"/>
      <c r="G31" s="131"/>
      <c r="H31" s="81"/>
      <c r="I31" s="82"/>
      <c r="J31" s="81"/>
      <c r="K31" s="86"/>
      <c r="L31" s="81"/>
      <c r="M31" s="39"/>
      <c r="N31" s="81"/>
      <c r="O31" s="131">
        <f>'درآمد ناشی از تغییر قیمت اوراق'!I16</f>
        <v>0</v>
      </c>
      <c r="P31" s="81"/>
      <c r="Q31" s="131"/>
      <c r="R31" s="131">
        <f t="shared" si="1"/>
        <v>0</v>
      </c>
      <c r="S31" s="81"/>
      <c r="T31" s="86"/>
    </row>
    <row r="32" spans="1:20" ht="29.25" hidden="1" customHeight="1">
      <c r="A32" s="56"/>
      <c r="B32" s="81"/>
      <c r="C32" s="39">
        <v>0</v>
      </c>
      <c r="D32" s="81"/>
      <c r="E32" s="131">
        <f>SUM(E8:E12)</f>
        <v>-1442402752</v>
      </c>
      <c r="F32" s="81"/>
      <c r="G32" s="131"/>
      <c r="H32" s="81"/>
      <c r="I32" s="82"/>
      <c r="J32" s="81"/>
      <c r="K32" s="86"/>
      <c r="L32" s="81"/>
      <c r="M32" s="39">
        <v>0</v>
      </c>
      <c r="N32" s="81"/>
      <c r="O32" s="82">
        <f>'درآمد ناشی از تغییر قیمت اوراق'!I13</f>
        <v>0</v>
      </c>
      <c r="P32" s="81"/>
      <c r="Q32" s="82"/>
      <c r="R32" s="82">
        <f t="shared" si="1"/>
        <v>0</v>
      </c>
      <c r="S32" s="81"/>
      <c r="T32" s="86"/>
    </row>
    <row r="33" spans="1:21" ht="29.25" hidden="1" customHeight="1">
      <c r="A33" s="56"/>
      <c r="B33" s="81"/>
      <c r="C33" s="39">
        <v>0</v>
      </c>
      <c r="D33" s="81"/>
      <c r="E33" s="82">
        <f>'درآمد ناشی از تغییر قیمت اوراق'!E14</f>
        <v>0</v>
      </c>
      <c r="F33" s="81"/>
      <c r="G33" s="131"/>
      <c r="H33" s="81"/>
      <c r="I33" s="82"/>
      <c r="J33" s="81"/>
      <c r="K33" s="86"/>
      <c r="L33" s="81"/>
      <c r="M33" s="39">
        <v>0</v>
      </c>
      <c r="N33" s="81"/>
      <c r="O33" s="82">
        <f>'درآمد ناشی از تغییر قیمت اوراق'!I14</f>
        <v>0</v>
      </c>
      <c r="P33" s="81"/>
      <c r="Q33" s="131"/>
      <c r="R33" s="82">
        <f t="shared" si="1"/>
        <v>0</v>
      </c>
      <c r="S33" s="81"/>
      <c r="T33" s="86"/>
    </row>
    <row r="34" spans="1:21" ht="30" hidden="1" customHeight="1">
      <c r="A34" s="56"/>
      <c r="B34" s="81"/>
      <c r="C34" s="39">
        <v>0</v>
      </c>
      <c r="D34" s="81"/>
      <c r="E34" s="131">
        <v>0</v>
      </c>
      <c r="F34" s="81"/>
      <c r="G34" s="131"/>
      <c r="H34" s="81"/>
      <c r="I34" s="82"/>
      <c r="J34" s="81"/>
      <c r="K34" s="86"/>
      <c r="L34" s="81"/>
      <c r="M34" s="39">
        <v>0</v>
      </c>
      <c r="N34" s="81"/>
      <c r="O34" s="131">
        <v>0</v>
      </c>
      <c r="P34" s="81"/>
      <c r="Q34" s="82"/>
      <c r="R34" s="82">
        <f t="shared" si="1"/>
        <v>0</v>
      </c>
      <c r="S34" s="81"/>
      <c r="T34" s="86"/>
    </row>
    <row r="35" spans="1:21" ht="30" hidden="1" customHeight="1">
      <c r="A35" s="56"/>
      <c r="B35" s="81"/>
      <c r="C35" s="39">
        <v>0</v>
      </c>
      <c r="D35" s="81"/>
      <c r="E35" s="82">
        <f>'درآمد ناشی از تغییر قیمت اوراق'!E20</f>
        <v>0</v>
      </c>
      <c r="F35" s="81"/>
      <c r="G35" s="131"/>
      <c r="H35" s="81"/>
      <c r="I35" s="82"/>
      <c r="J35" s="81"/>
      <c r="K35" s="86"/>
      <c r="L35" s="81"/>
      <c r="M35" s="39"/>
      <c r="N35" s="81"/>
      <c r="O35" s="82">
        <f>'درآمد ناشی از تغییر قیمت اوراق'!I20</f>
        <v>0</v>
      </c>
      <c r="P35" s="81"/>
      <c r="Q35" s="131"/>
      <c r="R35" s="131">
        <f t="shared" si="1"/>
        <v>0</v>
      </c>
      <c r="S35" s="81"/>
      <c r="T35" s="86"/>
    </row>
    <row r="36" spans="1:21" ht="30" hidden="1" customHeight="1">
      <c r="A36" s="56"/>
      <c r="B36" s="81"/>
      <c r="C36" s="39">
        <v>0</v>
      </c>
      <c r="D36" s="81"/>
      <c r="E36" s="131">
        <v>0</v>
      </c>
      <c r="F36" s="81"/>
      <c r="G36" s="131"/>
      <c r="H36" s="81"/>
      <c r="I36" s="131"/>
      <c r="J36" s="81"/>
      <c r="K36" s="86"/>
      <c r="L36" s="81"/>
      <c r="M36" s="39">
        <v>0</v>
      </c>
      <c r="N36" s="81"/>
      <c r="O36" s="131">
        <v>0</v>
      </c>
      <c r="P36" s="81"/>
      <c r="Q36" s="131"/>
      <c r="R36" s="131">
        <f t="shared" si="1"/>
        <v>0</v>
      </c>
      <c r="S36" s="81"/>
      <c r="T36" s="86"/>
    </row>
    <row r="37" spans="1:21" ht="30" hidden="1" customHeight="1">
      <c r="A37" s="56"/>
      <c r="B37" s="81"/>
      <c r="C37" s="39">
        <v>0</v>
      </c>
      <c r="D37" s="81"/>
      <c r="E37" s="131">
        <v>0</v>
      </c>
      <c r="F37" s="81"/>
      <c r="G37" s="131"/>
      <c r="H37" s="81"/>
      <c r="I37" s="131"/>
      <c r="J37" s="81"/>
      <c r="K37" s="86"/>
      <c r="L37" s="81"/>
      <c r="M37" s="39"/>
      <c r="N37" s="81"/>
      <c r="O37" s="131">
        <v>0</v>
      </c>
      <c r="P37" s="81"/>
      <c r="Q37" s="131"/>
      <c r="R37" s="131">
        <f t="shared" si="1"/>
        <v>0</v>
      </c>
      <c r="S37" s="81"/>
      <c r="T37" s="86"/>
    </row>
    <row r="38" spans="1:21" ht="30" hidden="1" customHeight="1">
      <c r="A38" s="56"/>
      <c r="B38" s="81"/>
      <c r="C38" s="39">
        <v>0</v>
      </c>
      <c r="D38" s="81"/>
      <c r="E38" s="131">
        <v>0</v>
      </c>
      <c r="F38" s="81"/>
      <c r="G38" s="131"/>
      <c r="H38" s="81"/>
      <c r="I38" s="131">
        <f t="shared" si="0"/>
        <v>0</v>
      </c>
      <c r="J38" s="81"/>
      <c r="K38" s="86"/>
      <c r="L38" s="81"/>
      <c r="M38" s="39">
        <v>0</v>
      </c>
      <c r="N38" s="81"/>
      <c r="O38" s="131">
        <v>0</v>
      </c>
      <c r="P38" s="81"/>
      <c r="Q38" s="82"/>
      <c r="R38" s="82">
        <f t="shared" si="1"/>
        <v>0</v>
      </c>
      <c r="S38" s="81"/>
      <c r="T38" s="86"/>
    </row>
    <row r="39" spans="1:21" ht="30" hidden="1" customHeight="1">
      <c r="A39" s="56"/>
      <c r="B39" s="81"/>
      <c r="C39" s="39">
        <v>0</v>
      </c>
      <c r="D39" s="81"/>
      <c r="E39" s="131">
        <v>0</v>
      </c>
      <c r="F39" s="81"/>
      <c r="G39" s="131"/>
      <c r="H39" s="81"/>
      <c r="I39" s="131"/>
      <c r="J39" s="81"/>
      <c r="K39" s="86"/>
      <c r="L39" s="81"/>
      <c r="M39" s="39">
        <v>0</v>
      </c>
      <c r="N39" s="81"/>
      <c r="O39" s="131">
        <v>0</v>
      </c>
      <c r="P39" s="81"/>
      <c r="Q39" s="131"/>
      <c r="R39" s="131">
        <f t="shared" si="1"/>
        <v>0</v>
      </c>
      <c r="S39" s="81"/>
      <c r="T39" s="86"/>
    </row>
    <row r="40" spans="1:21" ht="30" hidden="1" customHeight="1">
      <c r="A40" s="56"/>
      <c r="B40" s="81"/>
      <c r="C40" s="39">
        <v>0</v>
      </c>
      <c r="D40" s="81"/>
      <c r="E40" s="131">
        <v>0</v>
      </c>
      <c r="F40" s="81"/>
      <c r="G40" s="131"/>
      <c r="H40" s="81"/>
      <c r="I40" s="131"/>
      <c r="J40" s="81"/>
      <c r="K40" s="86"/>
      <c r="L40" s="81"/>
      <c r="M40" s="39">
        <v>0</v>
      </c>
      <c r="N40" s="81"/>
      <c r="O40" s="131">
        <v>0</v>
      </c>
      <c r="P40" s="81"/>
      <c r="Q40" s="131"/>
      <c r="R40" s="131">
        <f t="shared" si="1"/>
        <v>0</v>
      </c>
      <c r="S40" s="81"/>
      <c r="T40" s="86"/>
    </row>
    <row r="41" spans="1:21" ht="30" hidden="1" customHeight="1">
      <c r="A41" s="56"/>
      <c r="B41" s="81"/>
      <c r="C41" s="39">
        <v>0</v>
      </c>
      <c r="D41" s="81"/>
      <c r="E41" s="82">
        <f>'درآمد ناشی از تغییر قیمت اوراق'!E24</f>
        <v>0</v>
      </c>
      <c r="F41" s="81"/>
      <c r="G41" s="131"/>
      <c r="H41" s="81"/>
      <c r="I41" s="82"/>
      <c r="J41" s="81"/>
      <c r="K41" s="86"/>
      <c r="L41" s="81"/>
      <c r="M41" s="39">
        <v>0</v>
      </c>
      <c r="N41" s="81"/>
      <c r="O41" s="131">
        <f>'درآمد ناشی از تغییر قیمت اوراق'!I24</f>
        <v>0</v>
      </c>
      <c r="P41" s="81"/>
      <c r="Q41" s="82"/>
      <c r="R41" s="131">
        <f t="shared" si="1"/>
        <v>0</v>
      </c>
      <c r="S41" s="81"/>
      <c r="T41" s="86"/>
    </row>
    <row r="42" spans="1:21" ht="30" hidden="1" customHeight="1">
      <c r="A42" s="56"/>
      <c r="B42" s="81"/>
      <c r="C42" s="39">
        <v>0</v>
      </c>
      <c r="D42" s="81"/>
      <c r="E42" s="82">
        <f>'درآمد ناشی از تغییر قیمت اوراق'!E23</f>
        <v>0</v>
      </c>
      <c r="F42" s="81"/>
      <c r="G42" s="131"/>
      <c r="H42" s="81"/>
      <c r="I42" s="82"/>
      <c r="J42" s="81"/>
      <c r="K42" s="86"/>
      <c r="L42" s="81"/>
      <c r="M42" s="39"/>
      <c r="N42" s="81"/>
      <c r="O42" s="131">
        <f>'درآمد ناشی از تغییر قیمت اوراق'!I23</f>
        <v>0</v>
      </c>
      <c r="P42" s="81"/>
      <c r="Q42" s="131"/>
      <c r="R42" s="131">
        <f t="shared" si="1"/>
        <v>0</v>
      </c>
      <c r="S42" s="81"/>
      <c r="T42" s="86"/>
    </row>
    <row r="43" spans="1:21" ht="30" hidden="1" customHeight="1">
      <c r="A43" s="56"/>
      <c r="B43" s="81"/>
      <c r="C43" s="39">
        <v>0</v>
      </c>
      <c r="D43" s="81"/>
      <c r="E43" s="131">
        <v>0</v>
      </c>
      <c r="F43" s="81"/>
      <c r="G43" s="131"/>
      <c r="H43" s="40"/>
      <c r="I43" s="131"/>
      <c r="J43" s="81"/>
      <c r="K43" s="86"/>
      <c r="L43" s="81"/>
      <c r="M43" s="39"/>
      <c r="N43" s="81"/>
      <c r="O43" s="131">
        <v>0</v>
      </c>
      <c r="P43" s="81"/>
      <c r="Q43" s="82"/>
      <c r="R43" s="82">
        <f t="shared" si="1"/>
        <v>0</v>
      </c>
      <c r="S43" s="81"/>
      <c r="T43" s="86"/>
    </row>
    <row r="44" spans="1:21" ht="30" hidden="1" customHeight="1">
      <c r="A44" s="56"/>
      <c r="B44" s="81"/>
      <c r="C44" s="39">
        <v>0</v>
      </c>
      <c r="D44" s="81"/>
      <c r="E44" s="131">
        <v>0</v>
      </c>
      <c r="F44" s="81"/>
      <c r="G44" s="131"/>
      <c r="H44" s="40"/>
      <c r="I44" s="131"/>
      <c r="J44" s="81"/>
      <c r="K44" s="86"/>
      <c r="L44" s="81"/>
      <c r="M44" s="39"/>
      <c r="N44" s="81"/>
      <c r="O44" s="131">
        <v>0</v>
      </c>
      <c r="P44" s="81"/>
      <c r="Q44" s="131"/>
      <c r="R44" s="131">
        <f t="shared" si="1"/>
        <v>0</v>
      </c>
      <c r="S44" s="81"/>
      <c r="T44" s="86"/>
    </row>
    <row r="45" spans="1:21" ht="30" hidden="1" customHeight="1">
      <c r="A45" s="56"/>
      <c r="B45" s="81"/>
      <c r="C45" s="39">
        <v>0</v>
      </c>
      <c r="D45" s="81"/>
      <c r="E45" s="82">
        <f>'درآمد ناشی از تغییر قیمت اوراق'!E21</f>
        <v>0</v>
      </c>
      <c r="F45" s="81"/>
      <c r="G45" s="131">
        <f>'درآمد ناشی از فروش  '!I52</f>
        <v>0</v>
      </c>
      <c r="H45" s="81"/>
      <c r="I45" s="82">
        <f t="shared" si="0"/>
        <v>0</v>
      </c>
      <c r="J45" s="81"/>
      <c r="K45" s="86"/>
      <c r="L45" s="81"/>
      <c r="M45" s="39"/>
      <c r="N45" s="85">
        <v>26192276040</v>
      </c>
      <c r="O45" s="131">
        <f>'درآمد ناشی از تغییر قیمت اوراق'!I21</f>
        <v>0</v>
      </c>
      <c r="P45" s="85">
        <v>26192276040</v>
      </c>
      <c r="Q45" s="131"/>
      <c r="R45" s="131">
        <f t="shared" si="1"/>
        <v>0</v>
      </c>
      <c r="S45" s="85">
        <v>26192276040</v>
      </c>
      <c r="T45" s="86"/>
      <c r="U45" s="61">
        <v>26192276040</v>
      </c>
    </row>
    <row r="46" spans="1:21" s="63" customFormat="1" ht="30" customHeight="1" thickBot="1">
      <c r="A46" s="89" t="s">
        <v>14</v>
      </c>
      <c r="B46" s="87"/>
      <c r="C46" s="95">
        <f>SUM(C8:C45)</f>
        <v>0</v>
      </c>
      <c r="D46" s="87"/>
      <c r="E46" s="95">
        <f>E8+E9+E10+E11+E12</f>
        <v>-1442402752</v>
      </c>
      <c r="F46" s="87"/>
      <c r="G46" s="95">
        <f>SUM(G8:G45)</f>
        <v>0</v>
      </c>
      <c r="H46" s="87"/>
      <c r="I46" s="180">
        <f>I8+I9+I10+I11+I12</f>
        <v>-1442402752</v>
      </c>
      <c r="J46" s="87"/>
      <c r="K46" s="88"/>
      <c r="L46" s="87"/>
      <c r="M46" s="95">
        <f>SUM(M8:M45)</f>
        <v>0</v>
      </c>
      <c r="N46" s="87"/>
      <c r="O46" s="90">
        <f>O8+O9+O10+O11+O12</f>
        <v>-1374455975</v>
      </c>
      <c r="P46" s="87"/>
      <c r="Q46" s="95">
        <f>SUM(Q8:Q45)</f>
        <v>0</v>
      </c>
      <c r="R46" s="95">
        <f>SUM(R8:R12)</f>
        <v>-1374455975</v>
      </c>
      <c r="S46" s="87"/>
      <c r="T46" s="88"/>
    </row>
    <row r="47" spans="1:21" ht="30" customHeight="1" thickTop="1">
      <c r="E47" s="130"/>
      <c r="I47" s="64"/>
      <c r="M47" s="86"/>
      <c r="O47" s="132"/>
    </row>
    <row r="48" spans="1:21" ht="30" customHeight="1">
      <c r="G48" s="60"/>
      <c r="M48" s="86"/>
    </row>
    <row r="49" spans="7:23" ht="30" customHeight="1">
      <c r="G49" s="60"/>
      <c r="K49" s="61"/>
      <c r="M49" s="86"/>
      <c r="T49" s="61"/>
      <c r="W49" s="65"/>
    </row>
    <row r="50" spans="7:23" ht="30" customHeight="1">
      <c r="M50" s="61"/>
    </row>
    <row r="51" spans="7:23" ht="30" customHeight="1">
      <c r="M51" s="61"/>
    </row>
    <row r="52" spans="7:23" ht="30" customHeight="1">
      <c r="M52" s="60"/>
    </row>
    <row r="53" spans="7:23" ht="30" customHeight="1">
      <c r="K53" s="61"/>
      <c r="M53" s="62"/>
    </row>
  </sheetData>
  <autoFilter ref="A1:A49" xr:uid="{00000000-0001-0000-0800-000000000000}"/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4" fitToHeight="0" orientation="landscape" r:id="rId1"/>
  <ignoredErrors>
    <ignoredError sqref="R1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M40"/>
  <sheetViews>
    <sheetView rightToLeft="1" view="pageBreakPreview" zoomScaleNormal="100" zoomScaleSheetLayoutView="100" workbookViewId="0">
      <selection activeCell="G11" sqref="G11"/>
    </sheetView>
  </sheetViews>
  <sheetFormatPr defaultRowHeight="30" customHeight="1"/>
  <cols>
    <col min="1" max="1" width="28.140625" style="4" customWidth="1"/>
    <col min="2" max="2" width="17" style="4" customWidth="1"/>
    <col min="3" max="3" width="21.85546875" style="4" customWidth="1"/>
    <col min="4" max="4" width="21.7109375" style="26" customWidth="1"/>
    <col min="5" max="5" width="23.140625" style="168" customWidth="1"/>
    <col min="6" max="6" width="17.5703125" style="4" customWidth="1"/>
    <col min="7" max="7" width="21.42578125" style="4" customWidth="1"/>
    <col min="8" max="8" width="22.85546875" style="26" customWidth="1"/>
    <col min="9" max="9" width="20.85546875" style="26" customWidth="1"/>
    <col min="10" max="10" width="9.140625" style="13"/>
    <col min="11" max="12" width="15.85546875" style="13" bestFit="1" customWidth="1"/>
    <col min="13" max="16384" width="9.140625" style="13"/>
  </cols>
  <sheetData>
    <row r="1" spans="1:11" ht="30" customHeight="1">
      <c r="A1" s="198" t="s">
        <v>100</v>
      </c>
      <c r="B1" s="198"/>
      <c r="C1" s="198"/>
      <c r="D1" s="198"/>
      <c r="E1" s="198"/>
      <c r="F1" s="198"/>
      <c r="G1" s="198"/>
      <c r="H1" s="198"/>
      <c r="I1" s="198"/>
    </row>
    <row r="2" spans="1:11" ht="30" customHeight="1">
      <c r="A2" s="198" t="s">
        <v>85</v>
      </c>
      <c r="B2" s="198"/>
      <c r="C2" s="198"/>
      <c r="D2" s="198"/>
      <c r="E2" s="198"/>
      <c r="F2" s="198"/>
      <c r="G2" s="198"/>
      <c r="H2" s="198"/>
      <c r="I2" s="198"/>
    </row>
    <row r="3" spans="1:11" ht="30" customHeight="1">
      <c r="A3" s="198" t="s">
        <v>111</v>
      </c>
      <c r="B3" s="198"/>
      <c r="C3" s="198"/>
      <c r="D3" s="198"/>
      <c r="E3" s="198"/>
      <c r="F3" s="198"/>
      <c r="G3" s="198"/>
      <c r="H3" s="198"/>
      <c r="I3" s="198"/>
    </row>
    <row r="4" spans="1:11" s="166" customFormat="1" ht="30" customHeight="1">
      <c r="A4" s="203" t="s">
        <v>81</v>
      </c>
      <c r="B4" s="203"/>
      <c r="C4" s="203"/>
      <c r="D4" s="203"/>
      <c r="E4" s="203"/>
      <c r="F4" s="203"/>
      <c r="G4" s="203"/>
      <c r="H4" s="203"/>
      <c r="I4" s="203"/>
    </row>
    <row r="5" spans="1:11" s="166" customFormat="1" ht="30" customHeight="1">
      <c r="A5" s="216" t="s">
        <v>38</v>
      </c>
      <c r="B5" s="216" t="s">
        <v>48</v>
      </c>
      <c r="C5" s="216"/>
      <c r="D5" s="216"/>
      <c r="E5" s="216"/>
      <c r="F5" s="216" t="s">
        <v>49</v>
      </c>
      <c r="G5" s="216"/>
      <c r="H5" s="216"/>
      <c r="I5" s="216"/>
    </row>
    <row r="6" spans="1:11" s="166" customFormat="1" ht="40.5" customHeight="1">
      <c r="A6" s="216"/>
      <c r="B6" s="151" t="s">
        <v>8</v>
      </c>
      <c r="C6" s="151" t="s">
        <v>10</v>
      </c>
      <c r="D6" s="167" t="s">
        <v>72</v>
      </c>
      <c r="E6" s="167" t="s">
        <v>82</v>
      </c>
      <c r="F6" s="12" t="s">
        <v>8</v>
      </c>
      <c r="G6" s="12" t="s">
        <v>10</v>
      </c>
      <c r="H6" s="152" t="s">
        <v>72</v>
      </c>
      <c r="I6" s="152" t="s">
        <v>82</v>
      </c>
    </row>
    <row r="7" spans="1:11" s="166" customFormat="1" ht="30" customHeight="1">
      <c r="A7" s="178" t="s">
        <v>104</v>
      </c>
      <c r="B7" s="8">
        <v>20000</v>
      </c>
      <c r="C7" s="8">
        <v>195129895</v>
      </c>
      <c r="D7" s="168">
        <v>-205399890</v>
      </c>
      <c r="E7" s="168">
        <f>C7+D7</f>
        <v>-10269995</v>
      </c>
      <c r="F7" s="8">
        <f>B7</f>
        <v>20000</v>
      </c>
      <c r="G7" s="8">
        <f>C7</f>
        <v>195129895</v>
      </c>
      <c r="H7" s="168">
        <v>-208499787</v>
      </c>
      <c r="I7" s="26">
        <f>G7+H7</f>
        <v>-13369892</v>
      </c>
    </row>
    <row r="8" spans="1:11" s="166" customFormat="1" ht="30" customHeight="1">
      <c r="A8" s="179" t="s">
        <v>105</v>
      </c>
      <c r="B8" s="8">
        <v>400000</v>
      </c>
      <c r="C8" s="8">
        <v>1678305633</v>
      </c>
      <c r="D8" s="168">
        <v>-1766637508</v>
      </c>
      <c r="E8" s="168">
        <f t="shared" ref="E8:E35" si="0">C8+D8</f>
        <v>-88331875</v>
      </c>
      <c r="F8" s="8">
        <f t="shared" ref="F8:F11" si="1">B8</f>
        <v>400000</v>
      </c>
      <c r="G8" s="8">
        <f t="shared" ref="G8:G11" si="2">C8</f>
        <v>1678305633</v>
      </c>
      <c r="H8" s="168">
        <v>-1788566495</v>
      </c>
      <c r="I8" s="26">
        <f t="shared" ref="I8:I35" si="3">G8+H8</f>
        <v>-110260862</v>
      </c>
    </row>
    <row r="9" spans="1:11" s="166" customFormat="1" ht="30" customHeight="1">
      <c r="A9" s="179" t="s">
        <v>106</v>
      </c>
      <c r="B9" s="8">
        <v>250000</v>
      </c>
      <c r="C9" s="8">
        <v>1906522771</v>
      </c>
      <c r="D9" s="168">
        <v>-2006866075</v>
      </c>
      <c r="E9" s="168">
        <f t="shared" si="0"/>
        <v>-100343304</v>
      </c>
      <c r="F9" s="8">
        <f t="shared" si="1"/>
        <v>250000</v>
      </c>
      <c r="G9" s="8">
        <f t="shared" si="2"/>
        <v>1906522771</v>
      </c>
      <c r="H9" s="168">
        <v>-2011297768</v>
      </c>
      <c r="I9" s="26">
        <f t="shared" si="3"/>
        <v>-104774997</v>
      </c>
    </row>
    <row r="10" spans="1:11" s="166" customFormat="1" ht="30" customHeight="1">
      <c r="A10" s="179" t="s">
        <v>107</v>
      </c>
      <c r="B10" s="8">
        <v>1102489</v>
      </c>
      <c r="C10" s="8">
        <v>15443528751</v>
      </c>
      <c r="D10" s="168">
        <v>-16256346054</v>
      </c>
      <c r="E10" s="168">
        <f t="shared" si="0"/>
        <v>-812817303</v>
      </c>
      <c r="F10" s="8">
        <f t="shared" si="1"/>
        <v>1102489</v>
      </c>
      <c r="G10" s="8">
        <f t="shared" si="2"/>
        <v>15443528751</v>
      </c>
      <c r="H10" s="168">
        <v>-16101748782</v>
      </c>
      <c r="I10" s="26">
        <f t="shared" si="3"/>
        <v>-658220031</v>
      </c>
    </row>
    <row r="11" spans="1:11" s="166" customFormat="1" ht="30" customHeight="1">
      <c r="A11" s="179" t="s">
        <v>108</v>
      </c>
      <c r="B11" s="8">
        <v>500571</v>
      </c>
      <c r="C11" s="8">
        <v>8182165229</v>
      </c>
      <c r="D11" s="168">
        <v>-8612805504</v>
      </c>
      <c r="E11" s="168">
        <f t="shared" si="0"/>
        <v>-430640275</v>
      </c>
      <c r="F11" s="8">
        <f t="shared" si="1"/>
        <v>500571</v>
      </c>
      <c r="G11" s="8">
        <f t="shared" si="2"/>
        <v>8182165229</v>
      </c>
      <c r="H11" s="168">
        <v>-8669995422</v>
      </c>
      <c r="I11" s="26">
        <f t="shared" si="3"/>
        <v>-487830193</v>
      </c>
    </row>
    <row r="12" spans="1:11" s="166" customFormat="1" ht="30" hidden="1" customHeight="1">
      <c r="A12" s="21"/>
      <c r="B12" s="168"/>
      <c r="C12" s="168"/>
      <c r="D12" s="168"/>
      <c r="E12" s="168">
        <f t="shared" si="0"/>
        <v>0</v>
      </c>
      <c r="F12" s="144"/>
      <c r="G12" s="8"/>
      <c r="H12" s="168"/>
      <c r="I12" s="26">
        <f t="shared" si="3"/>
        <v>0</v>
      </c>
      <c r="K12" s="146"/>
    </row>
    <row r="13" spans="1:11" s="166" customFormat="1" ht="30" hidden="1" customHeight="1">
      <c r="A13" s="21"/>
      <c r="B13" s="168"/>
      <c r="C13" s="168"/>
      <c r="D13" s="168"/>
      <c r="E13" s="168">
        <f t="shared" si="0"/>
        <v>0</v>
      </c>
      <c r="F13" s="144"/>
      <c r="G13" s="8"/>
      <c r="H13" s="168"/>
      <c r="I13" s="26">
        <f t="shared" si="3"/>
        <v>0</v>
      </c>
      <c r="K13" s="146"/>
    </row>
    <row r="14" spans="1:11" s="166" customFormat="1" ht="30" hidden="1" customHeight="1">
      <c r="A14" s="21"/>
      <c r="B14" s="168"/>
      <c r="C14" s="168"/>
      <c r="D14" s="168"/>
      <c r="E14" s="168">
        <f t="shared" si="0"/>
        <v>0</v>
      </c>
      <c r="F14" s="144"/>
      <c r="G14" s="8"/>
      <c r="H14" s="168"/>
      <c r="I14" s="26">
        <f t="shared" si="3"/>
        <v>0</v>
      </c>
      <c r="K14" s="146"/>
    </row>
    <row r="15" spans="1:11" s="166" customFormat="1" ht="30" hidden="1" customHeight="1">
      <c r="A15" s="21"/>
      <c r="B15" s="168"/>
      <c r="C15" s="168"/>
      <c r="D15" s="168"/>
      <c r="E15" s="168">
        <f t="shared" si="0"/>
        <v>0</v>
      </c>
      <c r="F15" s="144"/>
      <c r="G15" s="8"/>
      <c r="H15" s="168"/>
      <c r="I15" s="26">
        <f t="shared" si="3"/>
        <v>0</v>
      </c>
      <c r="K15" s="169"/>
    </row>
    <row r="16" spans="1:11" s="166" customFormat="1" ht="30" hidden="1" customHeight="1">
      <c r="A16" s="21"/>
      <c r="B16" s="168"/>
      <c r="C16" s="168"/>
      <c r="D16" s="168"/>
      <c r="E16" s="168">
        <f t="shared" si="0"/>
        <v>0</v>
      </c>
      <c r="F16" s="144"/>
      <c r="G16" s="8"/>
      <c r="H16" s="168"/>
      <c r="I16" s="26">
        <f t="shared" si="3"/>
        <v>0</v>
      </c>
    </row>
    <row r="17" spans="1:13" s="166" customFormat="1" ht="30" hidden="1" customHeight="1">
      <c r="A17" s="21"/>
      <c r="B17" s="168"/>
      <c r="C17" s="168"/>
      <c r="D17" s="168"/>
      <c r="E17" s="168">
        <f t="shared" si="0"/>
        <v>0</v>
      </c>
      <c r="F17" s="144"/>
      <c r="G17" s="8"/>
      <c r="H17" s="168"/>
      <c r="I17" s="26">
        <f t="shared" si="3"/>
        <v>0</v>
      </c>
    </row>
    <row r="18" spans="1:13" s="166" customFormat="1" ht="30" hidden="1" customHeight="1">
      <c r="A18" s="21"/>
      <c r="B18" s="168"/>
      <c r="C18" s="168"/>
      <c r="D18" s="168"/>
      <c r="E18" s="168">
        <f t="shared" si="0"/>
        <v>0</v>
      </c>
      <c r="F18" s="144"/>
      <c r="G18" s="8"/>
      <c r="H18" s="168"/>
      <c r="I18" s="26">
        <f t="shared" si="3"/>
        <v>0</v>
      </c>
    </row>
    <row r="19" spans="1:13" s="166" customFormat="1" ht="30" hidden="1" customHeight="1">
      <c r="A19" s="21"/>
      <c r="B19" s="168"/>
      <c r="C19" s="168"/>
      <c r="D19" s="168"/>
      <c r="E19" s="168">
        <f t="shared" si="0"/>
        <v>0</v>
      </c>
      <c r="F19" s="144"/>
      <c r="G19" s="8"/>
      <c r="H19" s="168"/>
      <c r="I19" s="26">
        <f t="shared" si="3"/>
        <v>0</v>
      </c>
    </row>
    <row r="20" spans="1:13" s="166" customFormat="1" ht="30" hidden="1" customHeight="1">
      <c r="A20" s="21"/>
      <c r="B20" s="168"/>
      <c r="C20" s="168"/>
      <c r="D20" s="168"/>
      <c r="E20" s="168">
        <f t="shared" si="0"/>
        <v>0</v>
      </c>
      <c r="F20" s="144"/>
      <c r="G20" s="8"/>
      <c r="H20" s="168"/>
      <c r="I20" s="26">
        <f t="shared" si="3"/>
        <v>0</v>
      </c>
    </row>
    <row r="21" spans="1:13" s="166" customFormat="1" ht="30" hidden="1" customHeight="1">
      <c r="A21" s="21"/>
      <c r="B21" s="168"/>
      <c r="C21" s="168"/>
      <c r="D21" s="168"/>
      <c r="E21" s="168">
        <f t="shared" si="0"/>
        <v>0</v>
      </c>
      <c r="F21" s="144"/>
      <c r="G21" s="8"/>
      <c r="H21" s="168"/>
      <c r="I21" s="26">
        <f t="shared" si="3"/>
        <v>0</v>
      </c>
    </row>
    <row r="22" spans="1:13" s="166" customFormat="1" ht="30" hidden="1" customHeight="1">
      <c r="A22" s="21"/>
      <c r="B22" s="168"/>
      <c r="C22" s="168"/>
      <c r="D22" s="168"/>
      <c r="E22" s="168">
        <f t="shared" si="0"/>
        <v>0</v>
      </c>
      <c r="F22" s="144"/>
      <c r="G22" s="8"/>
      <c r="H22" s="168"/>
      <c r="I22" s="26">
        <f t="shared" si="3"/>
        <v>0</v>
      </c>
    </row>
    <row r="23" spans="1:13" s="166" customFormat="1" ht="30" hidden="1" customHeight="1">
      <c r="A23" s="21"/>
      <c r="B23" s="168"/>
      <c r="C23" s="168"/>
      <c r="D23" s="168"/>
      <c r="E23" s="168">
        <f t="shared" si="0"/>
        <v>0</v>
      </c>
      <c r="F23" s="144"/>
      <c r="G23" s="170"/>
      <c r="H23" s="168"/>
      <c r="I23" s="26">
        <f t="shared" si="3"/>
        <v>0</v>
      </c>
    </row>
    <row r="24" spans="1:13" s="166" customFormat="1" ht="30" hidden="1" customHeight="1">
      <c r="A24" s="21"/>
      <c r="B24" s="168"/>
      <c r="C24" s="168"/>
      <c r="D24" s="168"/>
      <c r="E24" s="168">
        <f t="shared" si="0"/>
        <v>0</v>
      </c>
      <c r="F24" s="144"/>
      <c r="G24" s="170"/>
      <c r="H24" s="168"/>
      <c r="I24" s="26">
        <f t="shared" si="3"/>
        <v>0</v>
      </c>
      <c r="M24" s="168"/>
    </row>
    <row r="25" spans="1:13" s="166" customFormat="1" ht="30" hidden="1" customHeight="1">
      <c r="A25" s="21"/>
      <c r="B25" s="168"/>
      <c r="C25" s="168"/>
      <c r="D25" s="168"/>
      <c r="E25" s="168">
        <f t="shared" si="0"/>
        <v>0</v>
      </c>
      <c r="F25" s="144"/>
      <c r="G25" s="8"/>
      <c r="H25" s="168"/>
      <c r="I25" s="26">
        <f t="shared" si="3"/>
        <v>0</v>
      </c>
    </row>
    <row r="26" spans="1:13" s="166" customFormat="1" ht="23.25" hidden="1" customHeight="1">
      <c r="A26" s="21"/>
      <c r="B26" s="168"/>
      <c r="C26" s="168"/>
      <c r="D26" s="168"/>
      <c r="E26" s="168">
        <f t="shared" si="0"/>
        <v>0</v>
      </c>
      <c r="F26" s="144"/>
      <c r="G26" s="171"/>
      <c r="H26" s="168"/>
      <c r="I26" s="26">
        <f t="shared" si="3"/>
        <v>0</v>
      </c>
    </row>
    <row r="27" spans="1:13" s="166" customFormat="1" ht="30" hidden="1" customHeight="1">
      <c r="A27" s="21"/>
      <c r="B27" s="168"/>
      <c r="C27" s="168"/>
      <c r="D27" s="168"/>
      <c r="E27" s="168">
        <f t="shared" si="0"/>
        <v>0</v>
      </c>
      <c r="F27" s="144"/>
      <c r="G27" s="8"/>
      <c r="H27" s="168"/>
      <c r="I27" s="26">
        <f t="shared" si="3"/>
        <v>0</v>
      </c>
    </row>
    <row r="28" spans="1:13" s="166" customFormat="1" ht="30" hidden="1" customHeight="1">
      <c r="A28" s="21"/>
      <c r="B28" s="168"/>
      <c r="C28" s="168"/>
      <c r="D28" s="168"/>
      <c r="E28" s="168">
        <f t="shared" si="0"/>
        <v>0</v>
      </c>
      <c r="F28" s="144"/>
      <c r="G28" s="171"/>
      <c r="H28" s="168"/>
      <c r="I28" s="26">
        <f t="shared" si="3"/>
        <v>0</v>
      </c>
    </row>
    <row r="29" spans="1:13" s="166" customFormat="1" ht="30" hidden="1" customHeight="1">
      <c r="A29" s="21"/>
      <c r="B29" s="168"/>
      <c r="C29" s="168"/>
      <c r="D29" s="168"/>
      <c r="E29" s="168">
        <f t="shared" si="0"/>
        <v>0</v>
      </c>
      <c r="F29" s="144"/>
      <c r="G29" s="8"/>
      <c r="H29" s="168"/>
      <c r="I29" s="26">
        <f t="shared" si="3"/>
        <v>0</v>
      </c>
      <c r="K29" s="169"/>
    </row>
    <row r="30" spans="1:13" s="166" customFormat="1" ht="30" hidden="1" customHeight="1">
      <c r="A30" s="21"/>
      <c r="B30" s="168"/>
      <c r="C30" s="168"/>
      <c r="D30" s="168"/>
      <c r="E30" s="168">
        <f t="shared" si="0"/>
        <v>0</v>
      </c>
      <c r="F30" s="144"/>
      <c r="G30" s="171"/>
      <c r="H30" s="168"/>
      <c r="I30" s="26">
        <f t="shared" si="3"/>
        <v>0</v>
      </c>
      <c r="L30" s="169"/>
    </row>
    <row r="31" spans="1:13" s="166" customFormat="1" ht="30" hidden="1" customHeight="1">
      <c r="A31" s="21"/>
      <c r="B31" s="168"/>
      <c r="C31" s="168"/>
      <c r="D31" s="168"/>
      <c r="E31" s="168">
        <f t="shared" si="0"/>
        <v>0</v>
      </c>
      <c r="F31" s="144"/>
      <c r="G31" s="8"/>
      <c r="H31" s="168"/>
      <c r="I31" s="26">
        <f t="shared" si="3"/>
        <v>0</v>
      </c>
      <c r="L31" s="169"/>
    </row>
    <row r="32" spans="1:13" s="166" customFormat="1" ht="30" hidden="1" customHeight="1">
      <c r="A32" s="21"/>
      <c r="B32" s="168"/>
      <c r="C32" s="168"/>
      <c r="D32" s="168"/>
      <c r="E32" s="168">
        <f t="shared" si="0"/>
        <v>0</v>
      </c>
      <c r="F32" s="144"/>
      <c r="G32" s="8"/>
      <c r="H32" s="168"/>
      <c r="I32" s="26">
        <f t="shared" si="3"/>
        <v>0</v>
      </c>
      <c r="L32" s="169"/>
    </row>
    <row r="33" spans="1:12" s="166" customFormat="1" ht="30" hidden="1" customHeight="1">
      <c r="A33" s="21"/>
      <c r="B33" s="168"/>
      <c r="C33" s="168"/>
      <c r="D33" s="168"/>
      <c r="E33" s="168">
        <f t="shared" si="0"/>
        <v>0</v>
      </c>
      <c r="F33" s="8"/>
      <c r="G33" s="8"/>
      <c r="H33" s="168"/>
      <c r="I33" s="26">
        <f t="shared" si="3"/>
        <v>0</v>
      </c>
      <c r="K33" s="169"/>
    </row>
    <row r="34" spans="1:12" s="166" customFormat="1" ht="30" hidden="1" customHeight="1">
      <c r="A34" s="172"/>
      <c r="B34" s="168"/>
      <c r="C34" s="168"/>
      <c r="D34" s="168"/>
      <c r="E34" s="168">
        <f>C34+D34</f>
        <v>0</v>
      </c>
      <c r="F34" s="8"/>
      <c r="G34" s="8"/>
      <c r="H34" s="168"/>
      <c r="I34" s="26">
        <f t="shared" si="3"/>
        <v>0</v>
      </c>
      <c r="K34" s="169"/>
    </row>
    <row r="35" spans="1:12" s="166" customFormat="1" ht="30" hidden="1" customHeight="1">
      <c r="A35" s="172"/>
      <c r="B35" s="168"/>
      <c r="C35" s="168"/>
      <c r="D35" s="168"/>
      <c r="E35" s="168">
        <f t="shared" si="0"/>
        <v>0</v>
      </c>
      <c r="F35" s="144"/>
      <c r="G35" s="144"/>
      <c r="H35" s="168"/>
      <c r="I35" s="26">
        <f t="shared" si="3"/>
        <v>0</v>
      </c>
      <c r="K35" s="169"/>
      <c r="L35" s="169"/>
    </row>
    <row r="36" spans="1:12" s="174" customFormat="1" ht="30" customHeight="1" thickBot="1">
      <c r="A36" s="15" t="s">
        <v>14</v>
      </c>
      <c r="B36" s="173">
        <f t="shared" ref="B36:I36" si="4">SUM(B7:B35)</f>
        <v>2273060</v>
      </c>
      <c r="C36" s="173">
        <f t="shared" si="4"/>
        <v>27405652279</v>
      </c>
      <c r="D36" s="182">
        <f t="shared" si="4"/>
        <v>-28848055031</v>
      </c>
      <c r="E36" s="182">
        <f t="shared" si="4"/>
        <v>-1442402752</v>
      </c>
      <c r="F36" s="22">
        <f t="shared" si="4"/>
        <v>2273060</v>
      </c>
      <c r="G36" s="22">
        <f t="shared" si="4"/>
        <v>27405652279</v>
      </c>
      <c r="H36" s="27">
        <f t="shared" si="4"/>
        <v>-28780108254</v>
      </c>
      <c r="I36" s="27">
        <f t="shared" si="4"/>
        <v>-1374455975</v>
      </c>
    </row>
    <row r="37" spans="1:12" ht="30" customHeight="1" thickTop="1">
      <c r="A37" s="175"/>
      <c r="B37" s="26"/>
    </row>
    <row r="38" spans="1:12" ht="30" customHeight="1">
      <c r="B38" s="144"/>
      <c r="C38" s="24"/>
      <c r="F38" s="8"/>
    </row>
    <row r="39" spans="1:12" ht="30" customHeight="1">
      <c r="B39" s="8"/>
      <c r="C39" s="8"/>
      <c r="E39" s="176"/>
      <c r="F39" s="8"/>
    </row>
    <row r="40" spans="1:12" ht="30" customHeight="1">
      <c r="C40" s="8"/>
    </row>
  </sheetData>
  <autoFilter ref="A1:A37" xr:uid="{00000000-0001-0000-1400-000000000000}"/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theme="0"/>
  </sheetPr>
  <dimension ref="A1:R62"/>
  <sheetViews>
    <sheetView showGridLines="0" rightToLeft="1" view="pageBreakPreview" zoomScaleNormal="100" zoomScaleSheetLayoutView="100" workbookViewId="0">
      <selection activeCell="E13" sqref="E13"/>
    </sheetView>
  </sheetViews>
  <sheetFormatPr defaultRowHeight="18.75"/>
  <cols>
    <col min="1" max="1" width="30.85546875" style="71" customWidth="1"/>
    <col min="2" max="2" width="1.28515625" style="71" customWidth="1"/>
    <col min="3" max="3" width="15.28515625" style="73" customWidth="1"/>
    <col min="4" max="4" width="1.28515625" style="72" customWidth="1"/>
    <col min="5" max="5" width="19.140625" style="71" customWidth="1"/>
    <col min="6" max="6" width="1.28515625" style="72" customWidth="1"/>
    <col min="7" max="7" width="20.28515625" style="71" customWidth="1"/>
    <col min="8" max="8" width="1.28515625" style="72" customWidth="1"/>
    <col min="9" max="9" width="20.85546875" style="73" customWidth="1"/>
    <col min="10" max="10" width="1.28515625" style="72" customWidth="1"/>
    <col min="11" max="11" width="16.7109375" style="71" customWidth="1"/>
    <col min="12" max="12" width="1.28515625" style="72" customWidth="1"/>
    <col min="13" max="13" width="22.42578125" style="71" customWidth="1"/>
    <col min="14" max="14" width="1.28515625" style="72" customWidth="1"/>
    <col min="15" max="15" width="21.7109375" style="71" customWidth="1"/>
    <col min="16" max="16" width="1.28515625" style="72" customWidth="1"/>
    <col min="17" max="17" width="20.5703125" style="73" customWidth="1"/>
    <col min="18" max="18" width="0.28515625" style="68" customWidth="1"/>
    <col min="19" max="19" width="9.140625" style="68"/>
    <col min="20" max="20" width="12.140625" style="68" bestFit="1" customWidth="1"/>
    <col min="21" max="21" width="14.5703125" style="68" bestFit="1" customWidth="1"/>
    <col min="22" max="16384" width="9.140625" style="68"/>
  </cols>
  <sheetData>
    <row r="1" spans="1:17" ht="30" customHeight="1">
      <c r="A1" s="227" t="s">
        <v>100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30" customHeight="1">
      <c r="A2" s="227" t="s">
        <v>85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17" ht="30" customHeight="1">
      <c r="A3" s="227" t="s">
        <v>98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</row>
    <row r="4" spans="1:17" ht="30" customHeight="1">
      <c r="A4" s="228" t="s">
        <v>70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ht="22.5" customHeight="1">
      <c r="A5" s="229" t="s">
        <v>38</v>
      </c>
      <c r="B5" s="47"/>
      <c r="C5" s="229" t="s">
        <v>48</v>
      </c>
      <c r="D5" s="229"/>
      <c r="E5" s="229"/>
      <c r="F5" s="229"/>
      <c r="G5" s="229"/>
      <c r="H5" s="229"/>
      <c r="I5" s="229"/>
      <c r="J5" s="97"/>
      <c r="K5" s="229" t="s">
        <v>49</v>
      </c>
      <c r="L5" s="229"/>
      <c r="M5" s="229"/>
      <c r="N5" s="229"/>
      <c r="O5" s="229"/>
      <c r="P5" s="229"/>
      <c r="Q5" s="229"/>
    </row>
    <row r="6" spans="1:17" ht="43.5" customHeight="1">
      <c r="A6" s="229"/>
      <c r="B6" s="47"/>
      <c r="C6" s="100" t="s">
        <v>8</v>
      </c>
      <c r="D6" s="97"/>
      <c r="E6" s="126" t="s">
        <v>71</v>
      </c>
      <c r="F6" s="97"/>
      <c r="G6" s="126" t="s">
        <v>72</v>
      </c>
      <c r="H6" s="97"/>
      <c r="I6" s="98" t="s">
        <v>73</v>
      </c>
      <c r="J6" s="97"/>
      <c r="K6" s="99" t="s">
        <v>8</v>
      </c>
      <c r="L6" s="97"/>
      <c r="M6" s="99" t="s">
        <v>71</v>
      </c>
      <c r="N6" s="97"/>
      <c r="O6" s="99" t="s">
        <v>72</v>
      </c>
      <c r="P6" s="97"/>
      <c r="Q6" s="100" t="s">
        <v>73</v>
      </c>
    </row>
    <row r="7" spans="1:17" ht="23.25" customHeight="1">
      <c r="A7" s="101" t="s">
        <v>104</v>
      </c>
      <c r="B7" s="108"/>
      <c r="C7" s="108">
        <v>0</v>
      </c>
      <c r="D7" s="102">
        <v>0</v>
      </c>
      <c r="E7" s="108">
        <v>0</v>
      </c>
      <c r="F7" s="102">
        <v>0</v>
      </c>
      <c r="G7" s="125">
        <v>0</v>
      </c>
      <c r="H7" s="102"/>
      <c r="I7" s="127">
        <f>E7+G7</f>
        <v>0</v>
      </c>
      <c r="J7" s="97"/>
      <c r="K7" s="103">
        <v>0</v>
      </c>
      <c r="L7" s="104">
        <v>99778820932</v>
      </c>
      <c r="M7" s="103">
        <v>0</v>
      </c>
      <c r="N7" s="105"/>
      <c r="O7" s="106">
        <v>0</v>
      </c>
      <c r="P7" s="97"/>
      <c r="Q7" s="107">
        <f>M7+O7</f>
        <v>0</v>
      </c>
    </row>
    <row r="8" spans="1:17" ht="29.25" customHeight="1">
      <c r="A8" s="101" t="s">
        <v>105</v>
      </c>
      <c r="B8" s="108"/>
      <c r="C8" s="108">
        <v>0</v>
      </c>
      <c r="D8" s="97">
        <v>0</v>
      </c>
      <c r="E8" s="108">
        <v>0</v>
      </c>
      <c r="F8" s="97">
        <v>0</v>
      </c>
      <c r="G8" s="108">
        <v>0</v>
      </c>
      <c r="H8" s="97"/>
      <c r="I8" s="107">
        <f t="shared" ref="I8:I59" si="0">E8+G8</f>
        <v>0</v>
      </c>
      <c r="J8" s="97"/>
      <c r="K8" s="107">
        <v>0</v>
      </c>
      <c r="L8" s="105"/>
      <c r="M8" s="108">
        <v>0</v>
      </c>
      <c r="N8" s="105"/>
      <c r="O8" s="110">
        <v>0</v>
      </c>
      <c r="P8" s="97"/>
      <c r="Q8" s="107">
        <f t="shared" ref="Q8:Q59" si="1">M8+O8</f>
        <v>0</v>
      </c>
    </row>
    <row r="9" spans="1:17" ht="29.25" customHeight="1">
      <c r="A9" s="101" t="s">
        <v>106</v>
      </c>
      <c r="B9" s="108"/>
      <c r="C9" s="108">
        <v>0</v>
      </c>
      <c r="D9" s="97">
        <v>0</v>
      </c>
      <c r="E9" s="108">
        <v>0</v>
      </c>
      <c r="F9" s="97">
        <v>0</v>
      </c>
      <c r="G9" s="125">
        <v>0</v>
      </c>
      <c r="H9" s="97"/>
      <c r="I9" s="107">
        <f t="shared" si="0"/>
        <v>0</v>
      </c>
      <c r="J9" s="97"/>
      <c r="K9" s="108">
        <v>0</v>
      </c>
      <c r="L9" s="105"/>
      <c r="M9" s="103">
        <v>0</v>
      </c>
      <c r="N9" s="105"/>
      <c r="O9" s="111">
        <v>0</v>
      </c>
      <c r="P9" s="97"/>
      <c r="Q9" s="107">
        <f t="shared" si="1"/>
        <v>0</v>
      </c>
    </row>
    <row r="10" spans="1:17" ht="29.25" customHeight="1">
      <c r="A10" s="101" t="s">
        <v>107</v>
      </c>
      <c r="B10" s="108"/>
      <c r="C10" s="108">
        <v>0</v>
      </c>
      <c r="D10" s="97">
        <v>0</v>
      </c>
      <c r="E10" s="108">
        <v>0</v>
      </c>
      <c r="F10" s="97">
        <v>0</v>
      </c>
      <c r="G10" s="112">
        <v>0</v>
      </c>
      <c r="H10" s="97"/>
      <c r="I10" s="107">
        <f t="shared" si="0"/>
        <v>0</v>
      </c>
      <c r="J10" s="97"/>
      <c r="K10" s="103">
        <v>0</v>
      </c>
      <c r="L10" s="105"/>
      <c r="M10" s="39">
        <v>0</v>
      </c>
      <c r="N10" s="105"/>
      <c r="O10" s="111">
        <v>0</v>
      </c>
      <c r="P10" s="97"/>
      <c r="Q10" s="107">
        <f t="shared" si="1"/>
        <v>0</v>
      </c>
    </row>
    <row r="11" spans="1:17" ht="29.25" customHeight="1">
      <c r="A11" s="101" t="s">
        <v>108</v>
      </c>
      <c r="B11" s="108"/>
      <c r="C11" s="108">
        <v>0</v>
      </c>
      <c r="D11" s="97">
        <v>0</v>
      </c>
      <c r="E11" s="108">
        <v>0</v>
      </c>
      <c r="F11" s="97">
        <v>0</v>
      </c>
      <c r="G11" s="125">
        <v>0</v>
      </c>
      <c r="H11" s="97"/>
      <c r="I11" s="110">
        <f t="shared" si="0"/>
        <v>0</v>
      </c>
      <c r="J11" s="97"/>
      <c r="K11" s="103">
        <v>0</v>
      </c>
      <c r="L11" s="105"/>
      <c r="M11" s="103">
        <v>0</v>
      </c>
      <c r="N11" s="105"/>
      <c r="O11" s="110">
        <v>0</v>
      </c>
      <c r="P11" s="97"/>
      <c r="Q11" s="110">
        <f t="shared" si="1"/>
        <v>0</v>
      </c>
    </row>
    <row r="12" spans="1:17" ht="29.25" customHeight="1">
      <c r="A12" s="101"/>
      <c r="B12" s="108"/>
      <c r="C12" s="108">
        <v>0</v>
      </c>
      <c r="D12" s="97">
        <v>0</v>
      </c>
      <c r="E12" s="108">
        <v>0</v>
      </c>
      <c r="F12" s="97">
        <v>0</v>
      </c>
      <c r="G12" s="125">
        <v>0</v>
      </c>
      <c r="H12" s="97"/>
      <c r="I12" s="107">
        <f t="shared" si="0"/>
        <v>0</v>
      </c>
      <c r="J12" s="97"/>
      <c r="K12" s="103"/>
      <c r="L12" s="105"/>
      <c r="M12" s="103"/>
      <c r="N12" s="105"/>
      <c r="O12" s="128"/>
      <c r="P12" s="97"/>
      <c r="Q12" s="107">
        <f t="shared" si="1"/>
        <v>0</v>
      </c>
    </row>
    <row r="13" spans="1:17" ht="29.25" customHeight="1">
      <c r="A13" s="101"/>
      <c r="B13" s="108"/>
      <c r="C13" s="108">
        <v>0</v>
      </c>
      <c r="D13" s="97">
        <v>0</v>
      </c>
      <c r="E13" s="108">
        <v>0</v>
      </c>
      <c r="F13" s="97">
        <v>0</v>
      </c>
      <c r="G13" s="125">
        <v>0</v>
      </c>
      <c r="H13" s="97"/>
      <c r="I13" s="107">
        <f t="shared" si="0"/>
        <v>0</v>
      </c>
      <c r="J13" s="97"/>
      <c r="K13" s="103"/>
      <c r="L13" s="105"/>
      <c r="M13" s="103"/>
      <c r="N13" s="105"/>
      <c r="O13" s="128"/>
      <c r="P13" s="97"/>
      <c r="Q13" s="107">
        <f t="shared" si="1"/>
        <v>0</v>
      </c>
    </row>
    <row r="14" spans="1:17" ht="29.25" customHeight="1">
      <c r="A14" s="101"/>
      <c r="B14" s="108"/>
      <c r="C14" s="108">
        <v>0</v>
      </c>
      <c r="D14" s="97">
        <v>0</v>
      </c>
      <c r="E14" s="108">
        <v>0</v>
      </c>
      <c r="F14" s="97">
        <v>0</v>
      </c>
      <c r="G14" s="108">
        <v>0</v>
      </c>
      <c r="H14" s="97"/>
      <c r="I14" s="107">
        <f t="shared" si="0"/>
        <v>0</v>
      </c>
      <c r="J14" s="97"/>
      <c r="K14" s="108"/>
      <c r="L14" s="105"/>
      <c r="M14" s="108"/>
      <c r="N14" s="105"/>
      <c r="O14" s="110"/>
      <c r="P14" s="97"/>
      <c r="Q14" s="107">
        <f t="shared" si="1"/>
        <v>0</v>
      </c>
    </row>
    <row r="15" spans="1:17" ht="29.25" customHeight="1">
      <c r="A15" s="101"/>
      <c r="B15" s="47"/>
      <c r="C15" s="108">
        <v>0</v>
      </c>
      <c r="D15" s="97">
        <v>0</v>
      </c>
      <c r="E15" s="109">
        <v>0</v>
      </c>
      <c r="F15" s="97">
        <v>0</v>
      </c>
      <c r="G15" s="108">
        <v>0</v>
      </c>
      <c r="H15" s="97"/>
      <c r="I15" s="107">
        <f t="shared" si="0"/>
        <v>0</v>
      </c>
      <c r="J15" s="97"/>
      <c r="K15" s="108"/>
      <c r="L15" s="105"/>
      <c r="M15" s="108"/>
      <c r="N15" s="105"/>
      <c r="O15" s="110"/>
      <c r="P15" s="97"/>
      <c r="Q15" s="107">
        <f t="shared" si="1"/>
        <v>0</v>
      </c>
    </row>
    <row r="16" spans="1:17" ht="29.25" customHeight="1">
      <c r="A16" s="101"/>
      <c r="B16" s="47"/>
      <c r="C16" s="108">
        <v>0</v>
      </c>
      <c r="D16" s="97">
        <v>0</v>
      </c>
      <c r="E16" s="109">
        <v>0</v>
      </c>
      <c r="F16" s="97">
        <v>0</v>
      </c>
      <c r="G16" s="108">
        <v>0</v>
      </c>
      <c r="H16" s="97"/>
      <c r="I16" s="107">
        <f t="shared" si="0"/>
        <v>0</v>
      </c>
      <c r="J16" s="97"/>
      <c r="K16" s="108"/>
      <c r="L16" s="105"/>
      <c r="M16" s="108"/>
      <c r="N16" s="105"/>
      <c r="O16" s="111"/>
      <c r="P16" s="97"/>
      <c r="Q16" s="107">
        <f t="shared" si="1"/>
        <v>0</v>
      </c>
    </row>
    <row r="17" spans="1:17" ht="29.25" customHeight="1">
      <c r="A17" s="101"/>
      <c r="B17" s="47"/>
      <c r="C17" s="108">
        <v>0</v>
      </c>
      <c r="D17" s="97">
        <v>0</v>
      </c>
      <c r="E17" s="109">
        <v>0</v>
      </c>
      <c r="F17" s="97">
        <v>0</v>
      </c>
      <c r="G17" s="108">
        <v>0</v>
      </c>
      <c r="H17" s="97"/>
      <c r="I17" s="107">
        <f t="shared" si="0"/>
        <v>0</v>
      </c>
      <c r="J17" s="97"/>
      <c r="K17" s="108"/>
      <c r="L17" s="105"/>
      <c r="M17" s="108"/>
      <c r="N17" s="105"/>
      <c r="O17" s="111"/>
      <c r="P17" s="97"/>
      <c r="Q17" s="110">
        <f t="shared" si="1"/>
        <v>0</v>
      </c>
    </row>
    <row r="18" spans="1:17" ht="29.25" customHeight="1">
      <c r="A18" s="101"/>
      <c r="B18" s="47"/>
      <c r="C18" s="108">
        <v>0</v>
      </c>
      <c r="D18" s="97">
        <v>0</v>
      </c>
      <c r="E18" s="109">
        <v>0</v>
      </c>
      <c r="F18" s="97">
        <v>0</v>
      </c>
      <c r="G18" s="108">
        <v>0</v>
      </c>
      <c r="H18" s="97"/>
      <c r="I18" s="107">
        <f t="shared" si="0"/>
        <v>0</v>
      </c>
      <c r="J18" s="97"/>
      <c r="K18" s="108"/>
      <c r="L18" s="105"/>
      <c r="M18" s="108"/>
      <c r="N18" s="105"/>
      <c r="O18" s="111"/>
      <c r="P18" s="97"/>
      <c r="Q18" s="110">
        <f t="shared" si="1"/>
        <v>0</v>
      </c>
    </row>
    <row r="19" spans="1:17" ht="29.25" customHeight="1">
      <c r="A19" s="101"/>
      <c r="B19" s="47"/>
      <c r="C19" s="108">
        <v>0</v>
      </c>
      <c r="D19" s="97">
        <v>0</v>
      </c>
      <c r="E19" s="109">
        <v>0</v>
      </c>
      <c r="F19" s="97">
        <v>0</v>
      </c>
      <c r="G19" s="108">
        <v>0</v>
      </c>
      <c r="H19" s="97"/>
      <c r="I19" s="107">
        <f t="shared" si="0"/>
        <v>0</v>
      </c>
      <c r="J19" s="97"/>
      <c r="K19" s="108"/>
      <c r="L19" s="105"/>
      <c r="M19" s="108"/>
      <c r="N19" s="105"/>
      <c r="O19" s="111"/>
      <c r="P19" s="97"/>
      <c r="Q19" s="110">
        <f t="shared" si="1"/>
        <v>0</v>
      </c>
    </row>
    <row r="20" spans="1:17" ht="29.25" customHeight="1">
      <c r="A20" s="101"/>
      <c r="B20" s="47"/>
      <c r="C20" s="108">
        <v>0</v>
      </c>
      <c r="D20" s="97">
        <v>0</v>
      </c>
      <c r="E20" s="109">
        <v>0</v>
      </c>
      <c r="F20" s="97">
        <v>0</v>
      </c>
      <c r="G20" s="108">
        <v>0</v>
      </c>
      <c r="H20" s="97"/>
      <c r="I20" s="107">
        <f t="shared" si="0"/>
        <v>0</v>
      </c>
      <c r="J20" s="97"/>
      <c r="K20" s="108"/>
      <c r="L20" s="105"/>
      <c r="M20" s="108"/>
      <c r="N20" s="105"/>
      <c r="O20" s="111"/>
      <c r="P20" s="97"/>
      <c r="Q20" s="110">
        <f t="shared" si="1"/>
        <v>0</v>
      </c>
    </row>
    <row r="21" spans="1:17" ht="29.25" customHeight="1">
      <c r="A21" s="101"/>
      <c r="B21" s="47"/>
      <c r="C21" s="124"/>
      <c r="D21" s="97"/>
      <c r="E21" s="124"/>
      <c r="F21" s="97"/>
      <c r="G21" s="125"/>
      <c r="H21" s="97"/>
      <c r="I21" s="107">
        <f t="shared" si="0"/>
        <v>0</v>
      </c>
      <c r="J21" s="97"/>
      <c r="K21" s="103"/>
      <c r="L21" s="105"/>
      <c r="M21" s="103"/>
      <c r="N21" s="105"/>
      <c r="O21" s="111"/>
      <c r="P21" s="97"/>
      <c r="Q21" s="107">
        <f t="shared" si="1"/>
        <v>0</v>
      </c>
    </row>
    <row r="22" spans="1:17" ht="29.25" customHeight="1">
      <c r="A22" s="101"/>
      <c r="B22" s="47"/>
      <c r="C22" s="108">
        <v>0</v>
      </c>
      <c r="D22" s="97">
        <v>0</v>
      </c>
      <c r="E22" s="109">
        <v>0</v>
      </c>
      <c r="F22" s="97">
        <v>0</v>
      </c>
      <c r="G22" s="108">
        <v>0</v>
      </c>
      <c r="H22" s="97"/>
      <c r="I22" s="107">
        <f t="shared" si="0"/>
        <v>0</v>
      </c>
      <c r="J22" s="97"/>
      <c r="K22" s="108"/>
      <c r="L22" s="105"/>
      <c r="M22" s="108"/>
      <c r="N22" s="105"/>
      <c r="O22" s="111"/>
      <c r="P22" s="97"/>
      <c r="Q22" s="110">
        <f t="shared" si="1"/>
        <v>0</v>
      </c>
    </row>
    <row r="23" spans="1:17" ht="29.25" customHeight="1">
      <c r="A23" s="101"/>
      <c r="B23" s="47"/>
      <c r="C23" s="108">
        <v>0</v>
      </c>
      <c r="D23" s="97">
        <v>0</v>
      </c>
      <c r="E23" s="109">
        <v>0</v>
      </c>
      <c r="F23" s="97">
        <v>0</v>
      </c>
      <c r="G23" s="108">
        <v>0</v>
      </c>
      <c r="H23" s="97"/>
      <c r="I23" s="107">
        <f t="shared" si="0"/>
        <v>0</v>
      </c>
      <c r="J23" s="97"/>
      <c r="K23" s="108"/>
      <c r="L23" s="105"/>
      <c r="M23" s="108"/>
      <c r="N23" s="105"/>
      <c r="O23" s="111"/>
      <c r="P23" s="97"/>
      <c r="Q23" s="110">
        <f t="shared" si="1"/>
        <v>0</v>
      </c>
    </row>
    <row r="24" spans="1:17" ht="29.25" customHeight="1">
      <c r="A24" s="101"/>
      <c r="B24" s="47"/>
      <c r="C24" s="108">
        <v>0</v>
      </c>
      <c r="D24" s="97">
        <v>0</v>
      </c>
      <c r="E24" s="109">
        <v>0</v>
      </c>
      <c r="F24" s="97">
        <v>0</v>
      </c>
      <c r="G24" s="108">
        <v>0</v>
      </c>
      <c r="H24" s="97"/>
      <c r="I24" s="107">
        <f t="shared" si="0"/>
        <v>0</v>
      </c>
      <c r="J24" s="97"/>
      <c r="K24" s="108"/>
      <c r="L24" s="105"/>
      <c r="M24" s="108"/>
      <c r="N24" s="105"/>
      <c r="O24" s="111"/>
      <c r="P24" s="97"/>
      <c r="Q24" s="110">
        <f t="shared" si="1"/>
        <v>0</v>
      </c>
    </row>
    <row r="25" spans="1:17" ht="29.25" customHeight="1">
      <c r="A25" s="101"/>
      <c r="B25" s="47"/>
      <c r="C25" s="124"/>
      <c r="D25" s="97"/>
      <c r="E25" s="124"/>
      <c r="F25" s="97"/>
      <c r="G25" s="125"/>
      <c r="H25" s="97"/>
      <c r="I25" s="107">
        <f t="shared" si="0"/>
        <v>0</v>
      </c>
      <c r="J25" s="97"/>
      <c r="K25" s="103"/>
      <c r="L25" s="105"/>
      <c r="M25" s="103"/>
      <c r="N25" s="105"/>
      <c r="O25" s="128"/>
      <c r="P25" s="97"/>
      <c r="Q25" s="107">
        <f t="shared" si="1"/>
        <v>0</v>
      </c>
    </row>
    <row r="26" spans="1:17" ht="29.25" customHeight="1">
      <c r="A26" s="101"/>
      <c r="B26" s="47"/>
      <c r="C26" s="108">
        <v>0</v>
      </c>
      <c r="D26" s="97">
        <v>0</v>
      </c>
      <c r="E26" s="109">
        <v>0</v>
      </c>
      <c r="F26" s="97">
        <v>0</v>
      </c>
      <c r="G26" s="108">
        <v>0</v>
      </c>
      <c r="H26" s="97"/>
      <c r="I26" s="107">
        <f t="shared" si="0"/>
        <v>0</v>
      </c>
      <c r="J26" s="97"/>
      <c r="K26" s="108"/>
      <c r="L26" s="105"/>
      <c r="M26" s="108"/>
      <c r="N26" s="105"/>
      <c r="O26" s="111"/>
      <c r="P26" s="97"/>
      <c r="Q26" s="110">
        <f t="shared" si="1"/>
        <v>0</v>
      </c>
    </row>
    <row r="27" spans="1:17" ht="29.25" customHeight="1">
      <c r="A27" s="101"/>
      <c r="B27" s="47"/>
      <c r="C27" s="124"/>
      <c r="D27" s="97"/>
      <c r="E27" s="124"/>
      <c r="F27" s="97"/>
      <c r="G27" s="125"/>
      <c r="H27" s="97"/>
      <c r="I27" s="107">
        <f t="shared" si="0"/>
        <v>0</v>
      </c>
      <c r="J27" s="97"/>
      <c r="K27" s="103"/>
      <c r="L27" s="105"/>
      <c r="M27" s="103"/>
      <c r="N27" s="105"/>
      <c r="O27" s="128"/>
      <c r="P27" s="97"/>
      <c r="Q27" s="110">
        <f t="shared" si="1"/>
        <v>0</v>
      </c>
    </row>
    <row r="28" spans="1:17" ht="29.25" customHeight="1">
      <c r="A28" s="101"/>
      <c r="B28" s="47"/>
      <c r="C28" s="103">
        <v>0</v>
      </c>
      <c r="D28" s="97">
        <v>0</v>
      </c>
      <c r="E28" s="103">
        <v>0</v>
      </c>
      <c r="F28" s="97">
        <v>0</v>
      </c>
      <c r="G28" s="111">
        <v>0</v>
      </c>
      <c r="H28" s="97"/>
      <c r="I28" s="107">
        <f t="shared" si="0"/>
        <v>0</v>
      </c>
      <c r="J28" s="97"/>
      <c r="K28" s="103"/>
      <c r="L28" s="105"/>
      <c r="M28" s="39"/>
      <c r="N28" s="105"/>
      <c r="O28" s="111"/>
      <c r="P28" s="97"/>
      <c r="Q28" s="110">
        <f t="shared" si="1"/>
        <v>0</v>
      </c>
    </row>
    <row r="29" spans="1:17" ht="29.25" customHeight="1">
      <c r="A29" s="101"/>
      <c r="B29" s="47"/>
      <c r="C29" s="108">
        <v>0</v>
      </c>
      <c r="D29" s="97">
        <v>0</v>
      </c>
      <c r="E29" s="109">
        <v>0</v>
      </c>
      <c r="F29" s="97">
        <v>0</v>
      </c>
      <c r="G29" s="108">
        <v>0</v>
      </c>
      <c r="H29" s="97"/>
      <c r="I29" s="107">
        <f t="shared" si="0"/>
        <v>0</v>
      </c>
      <c r="J29" s="97"/>
      <c r="K29" s="108"/>
      <c r="L29" s="105"/>
      <c r="M29" s="108"/>
      <c r="N29" s="105"/>
      <c r="O29" s="111"/>
      <c r="P29" s="97"/>
      <c r="Q29" s="110">
        <f t="shared" si="1"/>
        <v>0</v>
      </c>
    </row>
    <row r="30" spans="1:17" ht="29.25" customHeight="1">
      <c r="A30" s="101"/>
      <c r="B30" s="47"/>
      <c r="C30" s="124"/>
      <c r="D30" s="97"/>
      <c r="E30" s="124"/>
      <c r="F30" s="97"/>
      <c r="G30" s="125"/>
      <c r="H30" s="97"/>
      <c r="I30" s="107">
        <f t="shared" si="0"/>
        <v>0</v>
      </c>
      <c r="J30" s="97"/>
      <c r="K30" s="103"/>
      <c r="L30" s="105"/>
      <c r="M30" s="103"/>
      <c r="N30" s="105"/>
      <c r="O30" s="128"/>
      <c r="P30" s="97"/>
      <c r="Q30" s="107">
        <f t="shared" si="1"/>
        <v>0</v>
      </c>
    </row>
    <row r="31" spans="1:17" ht="29.25" customHeight="1">
      <c r="A31" s="101"/>
      <c r="B31" s="47"/>
      <c r="C31" s="108">
        <v>0</v>
      </c>
      <c r="D31" s="97">
        <v>0</v>
      </c>
      <c r="E31" s="109">
        <v>0</v>
      </c>
      <c r="F31" s="97">
        <v>0</v>
      </c>
      <c r="G31" s="108">
        <v>0</v>
      </c>
      <c r="H31" s="97"/>
      <c r="I31" s="107">
        <f t="shared" si="0"/>
        <v>0</v>
      </c>
      <c r="J31" s="97"/>
      <c r="K31" s="108"/>
      <c r="L31" s="105"/>
      <c r="M31" s="108"/>
      <c r="N31" s="105"/>
      <c r="O31" s="111"/>
      <c r="P31" s="97"/>
      <c r="Q31" s="110">
        <f t="shared" si="1"/>
        <v>0</v>
      </c>
    </row>
    <row r="32" spans="1:17" ht="29.25" customHeight="1">
      <c r="A32" s="101"/>
      <c r="B32" s="47"/>
      <c r="C32" s="108">
        <v>0</v>
      </c>
      <c r="D32" s="97">
        <v>0</v>
      </c>
      <c r="E32" s="109">
        <v>0</v>
      </c>
      <c r="F32" s="97">
        <v>0</v>
      </c>
      <c r="G32" s="108">
        <v>0</v>
      </c>
      <c r="H32" s="97"/>
      <c r="I32" s="107">
        <f t="shared" si="0"/>
        <v>0</v>
      </c>
      <c r="J32" s="97"/>
      <c r="K32" s="108"/>
      <c r="L32" s="105"/>
      <c r="M32" s="108"/>
      <c r="N32" s="105"/>
      <c r="O32" s="111"/>
      <c r="P32" s="113"/>
      <c r="Q32" s="110">
        <f t="shared" si="1"/>
        <v>0</v>
      </c>
    </row>
    <row r="33" spans="1:17" ht="29.25" customHeight="1">
      <c r="A33" s="101"/>
      <c r="B33" s="47"/>
      <c r="C33" s="108">
        <v>0</v>
      </c>
      <c r="D33" s="97">
        <v>0</v>
      </c>
      <c r="E33" s="109">
        <v>0</v>
      </c>
      <c r="F33" s="97">
        <v>0</v>
      </c>
      <c r="G33" s="108">
        <v>0</v>
      </c>
      <c r="H33" s="97"/>
      <c r="I33" s="107">
        <f t="shared" si="0"/>
        <v>0</v>
      </c>
      <c r="J33" s="97"/>
      <c r="K33" s="108"/>
      <c r="L33" s="105"/>
      <c r="M33" s="108"/>
      <c r="N33" s="105"/>
      <c r="O33" s="111"/>
      <c r="P33" s="113"/>
      <c r="Q33" s="110">
        <f t="shared" si="1"/>
        <v>0</v>
      </c>
    </row>
    <row r="34" spans="1:17" ht="29.25" customHeight="1">
      <c r="A34" s="101"/>
      <c r="B34" s="47"/>
      <c r="C34" s="108">
        <v>0</v>
      </c>
      <c r="D34" s="97">
        <v>0</v>
      </c>
      <c r="E34" s="109">
        <v>0</v>
      </c>
      <c r="F34" s="97">
        <v>0</v>
      </c>
      <c r="G34" s="108">
        <v>0</v>
      </c>
      <c r="H34" s="97"/>
      <c r="I34" s="107">
        <f t="shared" si="0"/>
        <v>0</v>
      </c>
      <c r="J34" s="97"/>
      <c r="K34" s="108"/>
      <c r="L34" s="105"/>
      <c r="M34" s="108"/>
      <c r="N34" s="105"/>
      <c r="O34" s="111"/>
      <c r="P34" s="113"/>
      <c r="Q34" s="110">
        <f t="shared" si="1"/>
        <v>0</v>
      </c>
    </row>
    <row r="35" spans="1:17" ht="29.25" customHeight="1">
      <c r="A35" s="101"/>
      <c r="B35" s="47"/>
      <c r="C35" s="108">
        <v>0</v>
      </c>
      <c r="D35" s="97">
        <v>0</v>
      </c>
      <c r="E35" s="109">
        <v>0</v>
      </c>
      <c r="F35" s="97">
        <v>0</v>
      </c>
      <c r="G35" s="108">
        <v>0</v>
      </c>
      <c r="H35" s="97"/>
      <c r="I35" s="107">
        <f t="shared" si="0"/>
        <v>0</v>
      </c>
      <c r="J35" s="97"/>
      <c r="K35" s="108"/>
      <c r="L35" s="105"/>
      <c r="M35" s="108"/>
      <c r="N35" s="105"/>
      <c r="O35" s="111"/>
      <c r="P35" s="97"/>
      <c r="Q35" s="107">
        <f t="shared" si="1"/>
        <v>0</v>
      </c>
    </row>
    <row r="36" spans="1:17" ht="29.25" customHeight="1">
      <c r="A36" s="101"/>
      <c r="B36" s="47"/>
      <c r="C36" s="103">
        <v>0</v>
      </c>
      <c r="D36" s="97">
        <v>0</v>
      </c>
      <c r="E36" s="112">
        <v>0</v>
      </c>
      <c r="F36" s="97">
        <v>0</v>
      </c>
      <c r="G36" s="108">
        <v>0</v>
      </c>
      <c r="H36" s="97"/>
      <c r="I36" s="107">
        <f t="shared" si="0"/>
        <v>0</v>
      </c>
      <c r="J36" s="97"/>
      <c r="K36" s="103"/>
      <c r="L36" s="105"/>
      <c r="M36" s="39"/>
      <c r="N36" s="105"/>
      <c r="O36" s="111"/>
      <c r="P36" s="97"/>
      <c r="Q36" s="107">
        <f t="shared" si="1"/>
        <v>0</v>
      </c>
    </row>
    <row r="37" spans="1:17" ht="29.25" customHeight="1">
      <c r="A37" s="101"/>
      <c r="B37" s="47"/>
      <c r="C37" s="108">
        <v>0</v>
      </c>
      <c r="D37" s="97">
        <v>0</v>
      </c>
      <c r="E37" s="109">
        <v>0</v>
      </c>
      <c r="F37" s="97">
        <v>0</v>
      </c>
      <c r="G37" s="108">
        <v>0</v>
      </c>
      <c r="H37" s="97"/>
      <c r="I37" s="107">
        <f t="shared" si="0"/>
        <v>0</v>
      </c>
      <c r="J37" s="97"/>
      <c r="K37" s="108"/>
      <c r="L37" s="105"/>
      <c r="M37" s="108"/>
      <c r="N37" s="105"/>
      <c r="O37" s="111"/>
      <c r="P37" s="97"/>
      <c r="Q37" s="110">
        <f t="shared" si="1"/>
        <v>0</v>
      </c>
    </row>
    <row r="38" spans="1:17" ht="29.25" customHeight="1">
      <c r="A38" s="101"/>
      <c r="B38" s="47"/>
      <c r="C38" s="108">
        <v>0</v>
      </c>
      <c r="D38" s="97">
        <v>0</v>
      </c>
      <c r="E38" s="109">
        <v>0</v>
      </c>
      <c r="F38" s="97">
        <v>0</v>
      </c>
      <c r="G38" s="108">
        <v>0</v>
      </c>
      <c r="H38" s="97"/>
      <c r="I38" s="107">
        <f t="shared" si="0"/>
        <v>0</v>
      </c>
      <c r="J38" s="97"/>
      <c r="K38" s="108"/>
      <c r="L38" s="105"/>
      <c r="M38" s="108"/>
      <c r="N38" s="105"/>
      <c r="O38" s="114"/>
      <c r="P38" s="97"/>
      <c r="Q38" s="110">
        <f t="shared" si="1"/>
        <v>0</v>
      </c>
    </row>
    <row r="39" spans="1:17" ht="29.25" customHeight="1">
      <c r="A39" s="101"/>
      <c r="B39" s="47"/>
      <c r="C39" s="108">
        <v>0</v>
      </c>
      <c r="D39" s="97">
        <v>0</v>
      </c>
      <c r="E39" s="109">
        <v>0</v>
      </c>
      <c r="F39" s="97">
        <v>0</v>
      </c>
      <c r="G39" s="108">
        <v>0</v>
      </c>
      <c r="H39" s="97"/>
      <c r="I39" s="107">
        <f t="shared" si="0"/>
        <v>0</v>
      </c>
      <c r="J39" s="97"/>
      <c r="K39" s="108"/>
      <c r="L39" s="105"/>
      <c r="M39" s="108"/>
      <c r="N39" s="105"/>
      <c r="O39" s="111"/>
      <c r="P39" s="97"/>
      <c r="Q39" s="110">
        <f t="shared" si="1"/>
        <v>0</v>
      </c>
    </row>
    <row r="40" spans="1:17" ht="29.25" customHeight="1">
      <c r="A40" s="101"/>
      <c r="B40" s="47"/>
      <c r="C40" s="108">
        <v>0</v>
      </c>
      <c r="D40" s="97">
        <v>0</v>
      </c>
      <c r="E40" s="109">
        <v>0</v>
      </c>
      <c r="F40" s="97">
        <v>0</v>
      </c>
      <c r="G40" s="108">
        <v>0</v>
      </c>
      <c r="H40" s="97"/>
      <c r="I40" s="107">
        <f t="shared" si="0"/>
        <v>0</v>
      </c>
      <c r="J40" s="97"/>
      <c r="K40" s="108"/>
      <c r="L40" s="105"/>
      <c r="M40" s="108"/>
      <c r="N40" s="105"/>
      <c r="O40" s="111"/>
      <c r="P40" s="97"/>
      <c r="Q40" s="110">
        <f t="shared" si="1"/>
        <v>0</v>
      </c>
    </row>
    <row r="41" spans="1:17" ht="29.25" customHeight="1">
      <c r="A41" s="101"/>
      <c r="B41" s="47"/>
      <c r="C41" s="108">
        <v>0</v>
      </c>
      <c r="D41" s="97">
        <v>0</v>
      </c>
      <c r="E41" s="109">
        <v>0</v>
      </c>
      <c r="F41" s="97">
        <v>0</v>
      </c>
      <c r="G41" s="108">
        <v>0</v>
      </c>
      <c r="H41" s="97"/>
      <c r="I41" s="107">
        <f t="shared" si="0"/>
        <v>0</v>
      </c>
      <c r="J41" s="97"/>
      <c r="K41" s="108"/>
      <c r="L41" s="105"/>
      <c r="M41" s="108"/>
      <c r="N41" s="105"/>
      <c r="O41" s="111"/>
      <c r="P41" s="97"/>
      <c r="Q41" s="110">
        <f t="shared" si="1"/>
        <v>0</v>
      </c>
    </row>
    <row r="42" spans="1:17" ht="29.25" customHeight="1">
      <c r="A42" s="101"/>
      <c r="B42" s="47"/>
      <c r="C42" s="108">
        <v>0</v>
      </c>
      <c r="D42" s="97">
        <v>0</v>
      </c>
      <c r="E42" s="109">
        <v>0</v>
      </c>
      <c r="F42" s="97">
        <v>0</v>
      </c>
      <c r="G42" s="108">
        <v>0</v>
      </c>
      <c r="H42" s="97"/>
      <c r="I42" s="107">
        <f t="shared" si="0"/>
        <v>0</v>
      </c>
      <c r="J42" s="97"/>
      <c r="K42" s="108"/>
      <c r="L42" s="105"/>
      <c r="M42" s="108"/>
      <c r="N42" s="105"/>
      <c r="O42" s="111"/>
      <c r="P42" s="97"/>
      <c r="Q42" s="107">
        <f t="shared" si="1"/>
        <v>0</v>
      </c>
    </row>
    <row r="43" spans="1:17" ht="29.25" customHeight="1">
      <c r="A43" s="101"/>
      <c r="B43" s="47"/>
      <c r="C43" s="108">
        <v>0</v>
      </c>
      <c r="D43" s="97">
        <v>0</v>
      </c>
      <c r="E43" s="109">
        <v>0</v>
      </c>
      <c r="F43" s="97">
        <v>0</v>
      </c>
      <c r="G43" s="108">
        <v>0</v>
      </c>
      <c r="H43" s="97"/>
      <c r="I43" s="107">
        <f t="shared" si="0"/>
        <v>0</v>
      </c>
      <c r="J43" s="97"/>
      <c r="K43" s="108"/>
      <c r="L43" s="105"/>
      <c r="M43" s="108"/>
      <c r="N43" s="105"/>
      <c r="O43" s="111"/>
      <c r="P43" s="97"/>
      <c r="Q43" s="107">
        <f t="shared" si="1"/>
        <v>0</v>
      </c>
    </row>
    <row r="44" spans="1:17" ht="29.25" customHeight="1">
      <c r="A44" s="101"/>
      <c r="B44" s="47"/>
      <c r="C44" s="108">
        <v>0</v>
      </c>
      <c r="D44" s="97">
        <v>0</v>
      </c>
      <c r="E44" s="109">
        <v>0</v>
      </c>
      <c r="F44" s="97">
        <v>0</v>
      </c>
      <c r="G44" s="108">
        <v>0</v>
      </c>
      <c r="H44" s="97"/>
      <c r="I44" s="107">
        <f t="shared" si="0"/>
        <v>0</v>
      </c>
      <c r="J44" s="97"/>
      <c r="K44" s="108"/>
      <c r="L44" s="105"/>
      <c r="M44" s="108"/>
      <c r="N44" s="105"/>
      <c r="O44" s="111"/>
      <c r="P44" s="97"/>
      <c r="Q44" s="110">
        <f t="shared" si="1"/>
        <v>0</v>
      </c>
    </row>
    <row r="45" spans="1:17" ht="29.25" customHeight="1">
      <c r="A45" s="101"/>
      <c r="B45" s="47"/>
      <c r="C45" s="103">
        <v>0</v>
      </c>
      <c r="D45" s="97">
        <v>0</v>
      </c>
      <c r="E45" s="112">
        <v>0</v>
      </c>
      <c r="F45" s="97">
        <v>0</v>
      </c>
      <c r="G45" s="108">
        <v>0</v>
      </c>
      <c r="H45" s="97"/>
      <c r="I45" s="107">
        <f t="shared" si="0"/>
        <v>0</v>
      </c>
      <c r="J45" s="97"/>
      <c r="K45" s="103"/>
      <c r="L45" s="105"/>
      <c r="M45" s="39"/>
      <c r="N45" s="105"/>
      <c r="O45" s="111"/>
      <c r="P45" s="97"/>
      <c r="Q45" s="107">
        <f t="shared" si="1"/>
        <v>0</v>
      </c>
    </row>
    <row r="46" spans="1:17" ht="29.25" customHeight="1">
      <c r="A46" s="101"/>
      <c r="B46" s="47"/>
      <c r="C46" s="103">
        <v>0</v>
      </c>
      <c r="D46" s="124">
        <v>0</v>
      </c>
      <c r="E46" s="112">
        <v>0</v>
      </c>
      <c r="F46" s="97">
        <v>0</v>
      </c>
      <c r="G46" s="108">
        <v>0</v>
      </c>
      <c r="H46" s="97"/>
      <c r="I46" s="107">
        <f t="shared" si="0"/>
        <v>0</v>
      </c>
      <c r="J46" s="97"/>
      <c r="K46" s="103"/>
      <c r="L46" s="105"/>
      <c r="M46" s="39"/>
      <c r="N46" s="105"/>
      <c r="O46" s="111"/>
      <c r="P46" s="97"/>
      <c r="Q46" s="107">
        <f t="shared" si="1"/>
        <v>0</v>
      </c>
    </row>
    <row r="47" spans="1:17" ht="29.25" customHeight="1">
      <c r="A47" s="101"/>
      <c r="B47" s="47"/>
      <c r="C47" s="109"/>
      <c r="D47" s="109"/>
      <c r="E47" s="109"/>
      <c r="F47" s="97"/>
      <c r="G47" s="125"/>
      <c r="H47" s="97"/>
      <c r="I47" s="110"/>
      <c r="J47" s="97"/>
      <c r="K47" s="103"/>
      <c r="L47" s="105"/>
      <c r="M47" s="103"/>
      <c r="N47" s="105"/>
      <c r="O47" s="128"/>
      <c r="P47" s="97"/>
      <c r="Q47" s="107">
        <f t="shared" si="1"/>
        <v>0</v>
      </c>
    </row>
    <row r="48" spans="1:17" ht="29.25" customHeight="1">
      <c r="A48" s="101"/>
      <c r="B48" s="47"/>
      <c r="C48" s="112"/>
      <c r="D48" s="109"/>
      <c r="E48" s="109"/>
      <c r="F48" s="97"/>
      <c r="G48" s="125"/>
      <c r="H48" s="97"/>
      <c r="I48" s="109">
        <f t="shared" si="0"/>
        <v>0</v>
      </c>
      <c r="J48" s="97"/>
      <c r="K48" s="103"/>
      <c r="L48" s="105"/>
      <c r="M48" s="103"/>
      <c r="N48" s="105"/>
      <c r="O48" s="128"/>
      <c r="P48" s="97"/>
      <c r="Q48" s="107">
        <f t="shared" si="1"/>
        <v>0</v>
      </c>
    </row>
    <row r="49" spans="1:18" ht="29.25" customHeight="1">
      <c r="A49" s="101"/>
      <c r="B49" s="47"/>
      <c r="C49" s="112">
        <v>0</v>
      </c>
      <c r="D49" s="97">
        <v>0</v>
      </c>
      <c r="E49" s="109">
        <v>0</v>
      </c>
      <c r="F49" s="97">
        <v>0</v>
      </c>
      <c r="G49" s="125">
        <v>0</v>
      </c>
      <c r="H49" s="97"/>
      <c r="I49" s="109">
        <f t="shared" si="0"/>
        <v>0</v>
      </c>
      <c r="J49" s="97"/>
      <c r="K49" s="108"/>
      <c r="L49" s="105"/>
      <c r="M49" s="108"/>
      <c r="N49" s="105"/>
      <c r="O49" s="111"/>
      <c r="P49" s="97"/>
      <c r="Q49" s="110">
        <f t="shared" si="1"/>
        <v>0</v>
      </c>
    </row>
    <row r="50" spans="1:18" ht="29.25" customHeight="1">
      <c r="A50" s="101"/>
      <c r="B50" s="47"/>
      <c r="C50" s="112"/>
      <c r="D50" s="97"/>
      <c r="E50" s="109"/>
      <c r="F50" s="97"/>
      <c r="G50" s="125"/>
      <c r="H50" s="97"/>
      <c r="I50" s="109">
        <f>E50+G50</f>
        <v>0</v>
      </c>
      <c r="J50" s="97"/>
      <c r="K50" s="103"/>
      <c r="L50" s="105"/>
      <c r="M50" s="103"/>
      <c r="N50" s="105"/>
      <c r="O50" s="128"/>
      <c r="P50" s="97"/>
      <c r="Q50" s="107">
        <f t="shared" si="1"/>
        <v>0</v>
      </c>
    </row>
    <row r="51" spans="1:18" ht="29.25" customHeight="1">
      <c r="A51" s="101"/>
      <c r="B51" s="47"/>
      <c r="C51" s="112">
        <v>0</v>
      </c>
      <c r="D51" s="97">
        <v>0</v>
      </c>
      <c r="E51" s="109">
        <v>0</v>
      </c>
      <c r="F51" s="97">
        <v>0</v>
      </c>
      <c r="G51" s="125">
        <v>0</v>
      </c>
      <c r="H51" s="97"/>
      <c r="I51" s="109">
        <f t="shared" si="0"/>
        <v>0</v>
      </c>
      <c r="J51" s="97"/>
      <c r="K51" s="103"/>
      <c r="L51" s="105"/>
      <c r="M51" s="103"/>
      <c r="N51" s="105"/>
      <c r="O51" s="111"/>
      <c r="P51" s="97"/>
      <c r="Q51" s="107">
        <f>M51+O51</f>
        <v>0</v>
      </c>
    </row>
    <row r="52" spans="1:18" ht="29.25" customHeight="1">
      <c r="A52" s="101"/>
      <c r="B52" s="47"/>
      <c r="C52" s="112"/>
      <c r="D52" s="97"/>
      <c r="E52" s="109"/>
      <c r="F52" s="97"/>
      <c r="G52" s="125"/>
      <c r="H52" s="97"/>
      <c r="I52" s="109">
        <f t="shared" si="0"/>
        <v>0</v>
      </c>
      <c r="J52" s="97"/>
      <c r="K52" s="103"/>
      <c r="L52" s="105"/>
      <c r="M52" s="103"/>
      <c r="N52" s="105"/>
      <c r="O52" s="128"/>
      <c r="P52" s="97"/>
      <c r="Q52" s="107">
        <f>M52+O52</f>
        <v>0</v>
      </c>
    </row>
    <row r="53" spans="1:18" ht="29.25" customHeight="1">
      <c r="A53" s="101"/>
      <c r="B53" s="47"/>
      <c r="C53" s="112"/>
      <c r="D53" s="97"/>
      <c r="E53" s="109"/>
      <c r="F53" s="97"/>
      <c r="G53" s="125"/>
      <c r="H53" s="125"/>
      <c r="I53" s="109">
        <f t="shared" si="0"/>
        <v>0</v>
      </c>
      <c r="J53" s="97"/>
      <c r="K53" s="103"/>
      <c r="L53" s="105"/>
      <c r="M53" s="103"/>
      <c r="N53" s="105"/>
      <c r="O53" s="128"/>
      <c r="P53" s="97"/>
      <c r="Q53" s="107">
        <f>M53+O53</f>
        <v>0</v>
      </c>
    </row>
    <row r="54" spans="1:18" ht="29.25" customHeight="1">
      <c r="A54" s="101"/>
      <c r="B54" s="47"/>
      <c r="C54" s="112"/>
      <c r="D54" s="97"/>
      <c r="E54" s="109"/>
      <c r="F54" s="97"/>
      <c r="G54" s="125"/>
      <c r="H54" s="125"/>
      <c r="I54" s="109">
        <f>E54+G54</f>
        <v>0</v>
      </c>
      <c r="J54" s="97"/>
      <c r="K54" s="103"/>
      <c r="L54" s="103"/>
      <c r="M54" s="103"/>
      <c r="N54" s="105"/>
      <c r="O54" s="129"/>
      <c r="P54" s="97"/>
      <c r="Q54" s="107">
        <f>M54+O54</f>
        <v>0</v>
      </c>
    </row>
    <row r="55" spans="1:18" ht="29.25" customHeight="1">
      <c r="A55" s="46"/>
      <c r="B55" s="46"/>
      <c r="C55" s="112"/>
      <c r="D55" s="97"/>
      <c r="E55" s="109"/>
      <c r="F55" s="97"/>
      <c r="G55" s="125"/>
      <c r="H55" s="125"/>
      <c r="I55" s="109">
        <f>E55+G55</f>
        <v>0</v>
      </c>
      <c r="J55" s="97"/>
      <c r="K55" s="103"/>
      <c r="L55" s="103"/>
      <c r="M55" s="103"/>
      <c r="N55" s="105"/>
      <c r="O55" s="129"/>
      <c r="P55" s="97"/>
      <c r="Q55" s="107">
        <f t="shared" ref="Q55:Q57" si="2">M55+O55</f>
        <v>0</v>
      </c>
    </row>
    <row r="56" spans="1:18" ht="29.25" customHeight="1">
      <c r="A56" s="46"/>
      <c r="B56" s="46"/>
      <c r="C56" s="112"/>
      <c r="D56" s="97"/>
      <c r="E56" s="109"/>
      <c r="F56" s="97"/>
      <c r="G56" s="125"/>
      <c r="H56" s="97"/>
      <c r="I56" s="109">
        <f>E56+G56</f>
        <v>0</v>
      </c>
      <c r="J56" s="97"/>
      <c r="K56" s="103"/>
      <c r="L56" s="103"/>
      <c r="M56" s="103"/>
      <c r="N56" s="105"/>
      <c r="O56" s="129"/>
      <c r="P56" s="97"/>
      <c r="Q56" s="107">
        <f t="shared" si="2"/>
        <v>0</v>
      </c>
    </row>
    <row r="57" spans="1:18" ht="29.25" customHeight="1">
      <c r="A57" s="46"/>
      <c r="B57" s="46"/>
      <c r="C57" s="112"/>
      <c r="D57" s="97"/>
      <c r="E57" s="109"/>
      <c r="F57" s="97"/>
      <c r="G57" s="125"/>
      <c r="H57" s="97"/>
      <c r="I57" s="110">
        <f>E57+G57</f>
        <v>0</v>
      </c>
      <c r="J57" s="97"/>
      <c r="K57" s="103"/>
      <c r="L57" s="103"/>
      <c r="M57" s="103"/>
      <c r="N57" s="105"/>
      <c r="O57" s="129"/>
      <c r="P57" s="97"/>
      <c r="Q57" s="110">
        <f t="shared" si="2"/>
        <v>0</v>
      </c>
    </row>
    <row r="58" spans="1:18" ht="30" customHeight="1">
      <c r="A58" s="115"/>
      <c r="B58" s="116"/>
      <c r="C58" s="112">
        <v>0</v>
      </c>
      <c r="D58" s="97"/>
      <c r="E58" s="109">
        <v>0</v>
      </c>
      <c r="F58" s="97"/>
      <c r="G58" s="125">
        <v>0</v>
      </c>
      <c r="H58" s="97"/>
      <c r="I58" s="107">
        <f t="shared" si="0"/>
        <v>0</v>
      </c>
      <c r="J58" s="97"/>
      <c r="K58" s="105"/>
      <c r="L58" s="105"/>
      <c r="M58" s="105"/>
      <c r="N58" s="105"/>
      <c r="O58" s="111"/>
      <c r="P58" s="97"/>
      <c r="Q58" s="107">
        <f t="shared" si="1"/>
        <v>0</v>
      </c>
    </row>
    <row r="59" spans="1:18" ht="30" customHeight="1">
      <c r="A59" s="117"/>
      <c r="B59" s="116"/>
      <c r="C59" s="112"/>
      <c r="D59" s="97"/>
      <c r="E59" s="109"/>
      <c r="F59" s="97"/>
      <c r="G59" s="125"/>
      <c r="H59" s="97"/>
      <c r="I59" s="107">
        <f t="shared" si="0"/>
        <v>0</v>
      </c>
      <c r="J59" s="97"/>
      <c r="K59" s="105"/>
      <c r="L59" s="105"/>
      <c r="M59" s="105"/>
      <c r="N59" s="105"/>
      <c r="O59" s="111"/>
      <c r="P59" s="97"/>
      <c r="Q59" s="107">
        <f t="shared" si="1"/>
        <v>0</v>
      </c>
    </row>
    <row r="60" spans="1:18" ht="30" customHeight="1" thickBot="1">
      <c r="A60" s="47" t="s">
        <v>14</v>
      </c>
      <c r="B60" s="47"/>
      <c r="C60" s="118">
        <f>SUM(C7:C59)</f>
        <v>0</v>
      </c>
      <c r="D60" s="97"/>
      <c r="E60" s="119">
        <f>SUM(E7:E59)</f>
        <v>0</v>
      </c>
      <c r="F60" s="97"/>
      <c r="G60" s="120">
        <f>SUM(G7:G59)</f>
        <v>0</v>
      </c>
      <c r="H60" s="97"/>
      <c r="I60" s="121">
        <f>SUM(I7:I59)</f>
        <v>0</v>
      </c>
      <c r="J60" s="97"/>
      <c r="K60" s="118">
        <f>SUM(K7:K59)</f>
        <v>0</v>
      </c>
      <c r="L60" s="105"/>
      <c r="M60" s="118">
        <f>SUM(M7:M59)</f>
        <v>0</v>
      </c>
      <c r="N60" s="105"/>
      <c r="O60" s="122">
        <f>SUM(O7:O59)</f>
        <v>0</v>
      </c>
      <c r="P60" s="97"/>
      <c r="Q60" s="121">
        <f>SUM(Q7:Q59)</f>
        <v>0</v>
      </c>
    </row>
    <row r="61" spans="1:18" ht="30" customHeight="1" thickTop="1">
      <c r="A61" s="47"/>
      <c r="B61" s="47"/>
      <c r="C61" s="123"/>
      <c r="D61" s="97"/>
      <c r="E61" s="47"/>
      <c r="F61" s="97"/>
      <c r="G61" s="47"/>
      <c r="H61" s="97"/>
      <c r="I61" s="123"/>
      <c r="J61" s="97"/>
      <c r="K61" s="47"/>
      <c r="L61" s="97"/>
      <c r="M61" s="47"/>
      <c r="N61" s="97"/>
      <c r="O61" s="47"/>
      <c r="P61" s="97"/>
      <c r="Q61" s="97"/>
      <c r="R61" s="97"/>
    </row>
    <row r="62" spans="1:18">
      <c r="A62" s="47"/>
      <c r="B62" s="47"/>
      <c r="C62" s="123"/>
      <c r="D62" s="97"/>
      <c r="E62" s="47"/>
      <c r="F62" s="97"/>
      <c r="G62" s="47"/>
      <c r="H62" s="97"/>
      <c r="I62" s="123"/>
      <c r="J62" s="97"/>
      <c r="K62" s="47"/>
      <c r="L62" s="97"/>
      <c r="M62" s="47"/>
      <c r="N62" s="97"/>
      <c r="O62" s="47"/>
      <c r="P62" s="97"/>
      <c r="Q62" s="123"/>
    </row>
  </sheetData>
  <autoFilter ref="A1:A61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3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16"/>
  <sheetViews>
    <sheetView rightToLeft="1" view="pageBreakPreview" zoomScaleNormal="100" zoomScaleSheetLayoutView="100" workbookViewId="0">
      <selection activeCell="X9" sqref="X9"/>
    </sheetView>
  </sheetViews>
  <sheetFormatPr defaultRowHeight="30" customHeight="1"/>
  <cols>
    <col min="1" max="1" width="28.5703125" style="4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48" customWidth="1"/>
    <col min="6" max="6" width="1.28515625" style="4" customWidth="1"/>
    <col min="7" max="7" width="13" style="4" customWidth="1"/>
    <col min="8" max="8" width="1.28515625" style="4" customWidth="1"/>
    <col min="9" max="9" width="18.140625" style="4" customWidth="1"/>
    <col min="10" max="10" width="1.28515625" style="4" customWidth="1"/>
    <col min="11" max="12" width="18.140625" style="4" customWidth="1"/>
    <col min="13" max="13" width="1.28515625" style="4" customWidth="1"/>
    <col min="14" max="15" width="13.42578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6.5703125" style="26" customWidth="1"/>
    <col min="22" max="22" width="13.5703125" style="13" bestFit="1" customWidth="1"/>
    <col min="23" max="23" width="14.85546875" style="13" customWidth="1"/>
    <col min="24" max="24" width="11" style="13" bestFit="1" customWidth="1"/>
    <col min="25" max="16384" width="9.140625" style="13"/>
  </cols>
  <sheetData>
    <row r="1" spans="1:24" ht="30" customHeight="1">
      <c r="A1" s="198" t="s">
        <v>100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4" ht="30" customHeight="1">
      <c r="A2" s="198" t="s">
        <v>86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4" ht="30" customHeight="1">
      <c r="A3" s="198" t="s">
        <v>98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4" ht="30" customHeight="1">
      <c r="A4" s="203" t="s">
        <v>74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</row>
    <row r="5" spans="1:24" ht="30" customHeight="1">
      <c r="C5" s="200" t="s">
        <v>48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U5" s="147" t="s">
        <v>49</v>
      </c>
    </row>
    <row r="6" spans="1:24" ht="42">
      <c r="A6" s="148" t="s">
        <v>75</v>
      </c>
      <c r="C6" s="12" t="s">
        <v>19</v>
      </c>
      <c r="D6" s="5"/>
      <c r="E6" s="149" t="s">
        <v>8</v>
      </c>
      <c r="F6" s="5"/>
      <c r="G6" s="12" t="s">
        <v>18</v>
      </c>
      <c r="H6" s="5"/>
      <c r="I6" s="12" t="s">
        <v>76</v>
      </c>
      <c r="J6" s="5"/>
      <c r="K6" s="12" t="s">
        <v>77</v>
      </c>
      <c r="L6" s="150" t="s">
        <v>94</v>
      </c>
      <c r="M6" s="5"/>
      <c r="N6" s="12" t="s">
        <v>78</v>
      </c>
      <c r="O6" s="151" t="s">
        <v>95</v>
      </c>
      <c r="P6" s="5"/>
      <c r="Q6" s="12" t="s">
        <v>79</v>
      </c>
      <c r="R6" s="5"/>
      <c r="S6" s="12" t="s">
        <v>80</v>
      </c>
      <c r="U6" s="152" t="s">
        <v>80</v>
      </c>
    </row>
    <row r="7" spans="1:24" ht="24" customHeight="1">
      <c r="A7" s="153"/>
      <c r="C7" s="154"/>
      <c r="D7" s="154"/>
      <c r="E7" s="155">
        <v>0</v>
      </c>
      <c r="F7" s="156"/>
      <c r="G7" s="157">
        <v>0</v>
      </c>
      <c r="H7" s="156">
        <v>0</v>
      </c>
      <c r="I7" s="157">
        <v>0</v>
      </c>
      <c r="J7" s="156">
        <v>0</v>
      </c>
      <c r="K7" s="157">
        <v>0</v>
      </c>
      <c r="L7" s="157">
        <v>0</v>
      </c>
      <c r="M7" s="156">
        <v>0</v>
      </c>
      <c r="N7" s="157">
        <v>0</v>
      </c>
      <c r="O7" s="157">
        <v>0</v>
      </c>
      <c r="P7" s="156">
        <v>0</v>
      </c>
      <c r="Q7" s="157">
        <v>0</v>
      </c>
      <c r="R7" s="156">
        <v>0</v>
      </c>
      <c r="S7" s="157">
        <v>0</v>
      </c>
      <c r="U7" s="158"/>
    </row>
    <row r="8" spans="1:24" ht="30.75" customHeight="1">
      <c r="A8" s="153"/>
      <c r="C8" s="159"/>
      <c r="D8" s="154"/>
      <c r="E8" s="155">
        <v>0</v>
      </c>
      <c r="F8" s="156"/>
      <c r="G8" s="157">
        <v>0</v>
      </c>
      <c r="H8" s="156">
        <v>0</v>
      </c>
      <c r="I8" s="157">
        <v>0</v>
      </c>
      <c r="J8" s="156">
        <v>0</v>
      </c>
      <c r="K8" s="157">
        <v>0</v>
      </c>
      <c r="L8" s="157">
        <v>0</v>
      </c>
      <c r="M8" s="156">
        <v>0</v>
      </c>
      <c r="N8" s="157">
        <v>0</v>
      </c>
      <c r="O8" s="157">
        <v>0</v>
      </c>
      <c r="P8" s="156">
        <v>0</v>
      </c>
      <c r="Q8" s="157">
        <v>0</v>
      </c>
      <c r="R8" s="156">
        <v>0</v>
      </c>
      <c r="S8" s="157">
        <v>0</v>
      </c>
      <c r="U8" s="158"/>
      <c r="V8" s="146"/>
      <c r="W8" s="138"/>
    </row>
    <row r="9" spans="1:24" ht="27.75" customHeight="1">
      <c r="A9" s="153"/>
      <c r="C9" s="159"/>
      <c r="D9" s="154"/>
      <c r="E9" s="155">
        <v>0</v>
      </c>
      <c r="F9" s="156"/>
      <c r="G9" s="157">
        <v>0</v>
      </c>
      <c r="H9" s="156">
        <v>0</v>
      </c>
      <c r="I9" s="157">
        <v>0</v>
      </c>
      <c r="J9" s="156">
        <v>0</v>
      </c>
      <c r="K9" s="157">
        <v>0</v>
      </c>
      <c r="L9" s="157">
        <v>0</v>
      </c>
      <c r="M9" s="156">
        <v>0</v>
      </c>
      <c r="N9" s="157">
        <v>0</v>
      </c>
      <c r="O9" s="157">
        <v>0</v>
      </c>
      <c r="P9" s="156">
        <v>0</v>
      </c>
      <c r="Q9" s="157">
        <v>0</v>
      </c>
      <c r="R9" s="156">
        <v>0</v>
      </c>
      <c r="S9" s="157">
        <v>0</v>
      </c>
      <c r="U9" s="158"/>
    </row>
    <row r="10" spans="1:24" ht="30" customHeight="1">
      <c r="A10" s="153"/>
      <c r="C10" s="154"/>
      <c r="D10" s="154"/>
      <c r="E10" s="156">
        <v>0</v>
      </c>
      <c r="F10" s="156"/>
      <c r="G10" s="156">
        <v>0</v>
      </c>
      <c r="H10" s="156"/>
      <c r="I10" s="156">
        <f>E10*G10</f>
        <v>0</v>
      </c>
      <c r="J10" s="156"/>
      <c r="K10" s="156">
        <v>0</v>
      </c>
      <c r="L10" s="156">
        <v>0</v>
      </c>
      <c r="M10" s="156"/>
      <c r="N10" s="156">
        <f>I10*0.000255</f>
        <v>0</v>
      </c>
      <c r="O10" s="156">
        <v>0</v>
      </c>
      <c r="P10" s="156"/>
      <c r="Q10" s="156">
        <v>0</v>
      </c>
      <c r="R10" s="156"/>
      <c r="S10" s="160">
        <v>0</v>
      </c>
      <c r="U10" s="158"/>
      <c r="V10" s="29"/>
      <c r="W10" s="29"/>
      <c r="X10" s="29"/>
    </row>
    <row r="11" spans="1:24" ht="30" customHeight="1">
      <c r="A11" s="153"/>
      <c r="C11" s="154"/>
      <c r="D11" s="154"/>
      <c r="E11" s="156">
        <v>0</v>
      </c>
      <c r="F11" s="156"/>
      <c r="G11" s="156">
        <v>0</v>
      </c>
      <c r="H11" s="156"/>
      <c r="I11" s="156">
        <v>0</v>
      </c>
      <c r="J11" s="156"/>
      <c r="K11" s="156">
        <v>0</v>
      </c>
      <c r="L11" s="156">
        <v>0</v>
      </c>
      <c r="M11" s="156"/>
      <c r="N11" s="156">
        <v>0</v>
      </c>
      <c r="O11" s="156">
        <v>0</v>
      </c>
      <c r="P11" s="156"/>
      <c r="Q11" s="156">
        <v>0</v>
      </c>
      <c r="R11" s="156"/>
      <c r="S11" s="160">
        <v>0</v>
      </c>
      <c r="U11" s="158"/>
      <c r="V11" s="29"/>
      <c r="W11" s="29"/>
      <c r="X11" s="29"/>
    </row>
    <row r="12" spans="1:24" ht="30" customHeight="1">
      <c r="A12" s="153"/>
      <c r="C12" s="154"/>
      <c r="D12" s="154"/>
      <c r="E12" s="156">
        <v>0</v>
      </c>
      <c r="F12" s="156"/>
      <c r="G12" s="156">
        <v>0</v>
      </c>
      <c r="H12" s="156"/>
      <c r="I12" s="156">
        <f>E12*G12</f>
        <v>0</v>
      </c>
      <c r="J12" s="156"/>
      <c r="K12" s="156">
        <v>0</v>
      </c>
      <c r="L12" s="156">
        <v>0</v>
      </c>
      <c r="M12" s="156"/>
      <c r="N12" s="156">
        <f t="shared" ref="N12" si="0">I12*0.000255</f>
        <v>0</v>
      </c>
      <c r="O12" s="156">
        <v>0</v>
      </c>
      <c r="P12" s="156"/>
      <c r="Q12" s="156">
        <v>0</v>
      </c>
      <c r="R12" s="156"/>
      <c r="S12" s="160">
        <v>0</v>
      </c>
      <c r="U12" s="158"/>
      <c r="V12" s="29"/>
      <c r="X12" s="29"/>
    </row>
    <row r="13" spans="1:24" s="164" customFormat="1" ht="30" customHeight="1" thickBot="1">
      <c r="A13" s="15" t="s">
        <v>14</v>
      </c>
      <c r="B13" s="15"/>
      <c r="C13" s="132"/>
      <c r="D13" s="15"/>
      <c r="E13" s="161">
        <f>SUM(E7:E12)</f>
        <v>0</v>
      </c>
      <c r="F13" s="15"/>
      <c r="G13" s="162"/>
      <c r="H13" s="15"/>
      <c r="I13" s="22">
        <f>SUM(I7:I12)</f>
        <v>0</v>
      </c>
      <c r="J13" s="15"/>
      <c r="K13" s="22">
        <f>SUM(K7:K12)</f>
        <v>0</v>
      </c>
      <c r="L13" s="132"/>
      <c r="M13" s="15"/>
      <c r="N13" s="22">
        <f>SUM(N7:N12)</f>
        <v>0</v>
      </c>
      <c r="O13" s="162"/>
      <c r="P13" s="15"/>
      <c r="Q13" s="22">
        <f>SUM(Q7:Q12)</f>
        <v>0</v>
      </c>
      <c r="R13" s="15"/>
      <c r="S13" s="27">
        <f>SUM(S7:S12)</f>
        <v>0</v>
      </c>
      <c r="T13" s="15"/>
      <c r="U13" s="163">
        <f>SUM(U7:U12)</f>
        <v>0</v>
      </c>
    </row>
    <row r="14" spans="1:24" ht="30" customHeight="1" thickTop="1">
      <c r="V14" s="165"/>
    </row>
    <row r="15" spans="1:24" ht="30" customHeight="1">
      <c r="S15" s="8"/>
    </row>
    <row r="16" spans="1:24" ht="30" customHeight="1">
      <c r="Q16" s="156"/>
      <c r="S16" s="8"/>
    </row>
  </sheetData>
  <autoFilter ref="A1:A14" xr:uid="{00000000-0001-0000-1300-000000000000}"/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6"/>
  <sheetViews>
    <sheetView rightToLeft="1" view="pageBreakPreview" zoomScaleNormal="100" zoomScaleSheetLayoutView="100" workbookViewId="0">
      <selection activeCell="B7" sqref="B7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14" customFormat="1" ht="50.1" customHeight="1"/>
    <row r="2" spans="1:3" s="14" customFormat="1" ht="50.1" customHeight="1"/>
    <row r="3" spans="1:3" s="14" customFormat="1" ht="50.1" customHeight="1"/>
    <row r="4" spans="1:3" ht="50.1" customHeight="1">
      <c r="A4" s="198" t="s">
        <v>100</v>
      </c>
      <c r="B4" s="198"/>
      <c r="C4" s="198"/>
    </row>
    <row r="5" spans="1:3" ht="50.1" customHeight="1">
      <c r="A5" s="198" t="s">
        <v>84</v>
      </c>
      <c r="B5" s="198"/>
      <c r="C5" s="198"/>
    </row>
    <row r="6" spans="1:3" ht="50.1" customHeight="1">
      <c r="A6" s="198" t="s">
        <v>111</v>
      </c>
      <c r="B6" s="198"/>
      <c r="C6" s="198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E45"/>
  <sheetViews>
    <sheetView rightToLeft="1" view="pageBreakPreview" zoomScaleNormal="100" zoomScaleSheetLayoutView="100" workbookViewId="0">
      <selection activeCell="K13" sqref="K13"/>
    </sheetView>
  </sheetViews>
  <sheetFormatPr defaultRowHeight="30" customHeight="1"/>
  <cols>
    <col min="1" max="1" width="4.42578125" style="4" customWidth="1"/>
    <col min="2" max="2" width="2.5703125" style="4" customWidth="1"/>
    <col min="3" max="3" width="21.42578125" style="4" customWidth="1"/>
    <col min="4" max="4" width="1.28515625" style="4" customWidth="1"/>
    <col min="5" max="5" width="17.5703125" style="4" customWidth="1"/>
    <col min="6" max="6" width="1.28515625" style="4" customWidth="1"/>
    <col min="7" max="7" width="22.5703125" style="4" customWidth="1"/>
    <col min="8" max="8" width="1.28515625" style="4" customWidth="1"/>
    <col min="9" max="9" width="20.5703125" style="4" customWidth="1"/>
    <col min="10" max="10" width="1.28515625" style="4" customWidth="1"/>
    <col min="11" max="11" width="14.28515625" style="4" customWidth="1"/>
    <col min="12" max="12" width="1.28515625" style="4" customWidth="1"/>
    <col min="13" max="13" width="18.42578125" style="4" customWidth="1"/>
    <col min="14" max="14" width="1.28515625" style="4" customWidth="1"/>
    <col min="15" max="15" width="17.42578125" style="26" customWidth="1"/>
    <col min="16" max="16" width="1.28515625" style="4" customWidth="1"/>
    <col min="17" max="17" width="18.1406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3" style="4" customWidth="1"/>
    <col min="22" max="22" width="1.28515625" style="4" customWidth="1"/>
    <col min="23" max="23" width="21" style="4" customWidth="1"/>
    <col min="24" max="24" width="1.28515625" style="4" customWidth="1"/>
    <col min="25" max="25" width="21.28515625" style="4" customWidth="1"/>
    <col min="26" max="26" width="1.28515625" style="4" customWidth="1"/>
    <col min="27" max="27" width="18.5703125" style="4" customWidth="1"/>
    <col min="28" max="28" width="0.28515625" style="13" customWidth="1"/>
    <col min="29" max="29" width="12.140625" style="13" bestFit="1" customWidth="1"/>
    <col min="30" max="30" width="17.140625" style="13" bestFit="1" customWidth="1"/>
    <col min="31" max="31" width="17" style="13" bestFit="1" customWidth="1"/>
    <col min="32" max="16384" width="9.140625" style="13"/>
  </cols>
  <sheetData>
    <row r="1" spans="1:31" ht="30" customHeight="1">
      <c r="A1" s="198" t="s">
        <v>101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</row>
    <row r="2" spans="1:31" ht="30" customHeight="1">
      <c r="A2" s="198" t="s">
        <v>84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</row>
    <row r="3" spans="1:31" ht="30" customHeight="1">
      <c r="A3" s="198" t="s">
        <v>111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</row>
    <row r="4" spans="1:31" ht="30" customHeight="1">
      <c r="A4" s="3" t="s">
        <v>0</v>
      </c>
      <c r="B4" s="203" t="s">
        <v>1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</row>
    <row r="5" spans="1:31" ht="30" customHeight="1">
      <c r="A5" s="204" t="s">
        <v>2</v>
      </c>
      <c r="B5" s="204"/>
      <c r="C5" s="203" t="s">
        <v>3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</row>
    <row r="6" spans="1:31" ht="30" customHeight="1">
      <c r="E6" s="200" t="s">
        <v>99</v>
      </c>
      <c r="F6" s="200"/>
      <c r="G6" s="200"/>
      <c r="H6" s="200"/>
      <c r="I6" s="200"/>
      <c r="K6" s="200" t="s">
        <v>4</v>
      </c>
      <c r="L6" s="200"/>
      <c r="M6" s="200"/>
      <c r="N6" s="200"/>
      <c r="O6" s="200"/>
      <c r="P6" s="200"/>
      <c r="Q6" s="200"/>
      <c r="S6" s="200" t="s">
        <v>112</v>
      </c>
      <c r="T6" s="200"/>
      <c r="U6" s="200"/>
      <c r="V6" s="200"/>
      <c r="W6" s="200"/>
      <c r="X6" s="200"/>
      <c r="Y6" s="200"/>
      <c r="Z6" s="200"/>
      <c r="AA6" s="200"/>
    </row>
    <row r="7" spans="1:31" ht="25.5" customHeight="1">
      <c r="A7" s="198" t="s">
        <v>7</v>
      </c>
      <c r="B7" s="198"/>
      <c r="C7" s="198"/>
      <c r="E7" s="199" t="s">
        <v>8</v>
      </c>
      <c r="F7" s="5"/>
      <c r="G7" s="199" t="s">
        <v>9</v>
      </c>
      <c r="H7" s="5"/>
      <c r="I7" s="199" t="s">
        <v>10</v>
      </c>
      <c r="K7" s="205" t="s">
        <v>5</v>
      </c>
      <c r="L7" s="205"/>
      <c r="M7" s="205"/>
      <c r="N7" s="5"/>
      <c r="O7" s="205" t="s">
        <v>6</v>
      </c>
      <c r="P7" s="205"/>
      <c r="Q7" s="205"/>
      <c r="S7" s="199" t="s">
        <v>8</v>
      </c>
      <c r="T7" s="5"/>
      <c r="U7" s="208" t="s">
        <v>12</v>
      </c>
      <c r="V7" s="5"/>
      <c r="W7" s="199" t="s">
        <v>9</v>
      </c>
      <c r="X7" s="5"/>
      <c r="Y7" s="199" t="s">
        <v>10</v>
      </c>
      <c r="Z7" s="5"/>
      <c r="AA7" s="201" t="s">
        <v>13</v>
      </c>
    </row>
    <row r="8" spans="1:31" ht="30" customHeight="1">
      <c r="A8" s="200"/>
      <c r="B8" s="200"/>
      <c r="C8" s="200"/>
      <c r="E8" s="200"/>
      <c r="G8" s="200"/>
      <c r="I8" s="200"/>
      <c r="K8" s="2" t="s">
        <v>8</v>
      </c>
      <c r="L8" s="5"/>
      <c r="M8" s="2" t="s">
        <v>9</v>
      </c>
      <c r="O8" s="136" t="s">
        <v>8</v>
      </c>
      <c r="P8" s="5"/>
      <c r="Q8" s="2" t="s">
        <v>11</v>
      </c>
      <c r="S8" s="200"/>
      <c r="U8" s="209"/>
      <c r="W8" s="200"/>
      <c r="Y8" s="200"/>
      <c r="AA8" s="202"/>
      <c r="AC8" s="29"/>
    </row>
    <row r="9" spans="1:31" ht="30" customHeight="1">
      <c r="A9" s="207" t="s">
        <v>104</v>
      </c>
      <c r="B9" s="207"/>
      <c r="C9" s="207"/>
      <c r="E9" s="8">
        <v>20000</v>
      </c>
      <c r="G9" s="8">
        <v>208499787</v>
      </c>
      <c r="I9" s="8">
        <v>205399890</v>
      </c>
      <c r="K9" s="8">
        <v>0</v>
      </c>
      <c r="M9" s="8">
        <v>0</v>
      </c>
      <c r="O9" s="26">
        <v>0</v>
      </c>
      <c r="Q9" s="8">
        <v>0</v>
      </c>
      <c r="S9" s="26">
        <f>E9+K9+O9</f>
        <v>20000</v>
      </c>
      <c r="U9" s="8">
        <v>9833</v>
      </c>
      <c r="V9" s="8"/>
      <c r="W9" s="8">
        <f>G9+M9</f>
        <v>208499787</v>
      </c>
      <c r="X9" s="8"/>
      <c r="Y9" s="8">
        <v>195129896</v>
      </c>
      <c r="Z9" s="8"/>
      <c r="AA9" s="9">
        <v>0.01</v>
      </c>
      <c r="AD9" s="177"/>
      <c r="AE9" s="138"/>
    </row>
    <row r="10" spans="1:31" ht="30" customHeight="1">
      <c r="A10" s="206" t="s">
        <v>105</v>
      </c>
      <c r="B10" s="206"/>
      <c r="C10" s="206"/>
      <c r="E10" s="8">
        <v>400000</v>
      </c>
      <c r="G10" s="8">
        <v>1788566495</v>
      </c>
      <c r="I10" s="8">
        <v>1766637508</v>
      </c>
      <c r="K10" s="8">
        <v>0</v>
      </c>
      <c r="M10" s="8">
        <v>0</v>
      </c>
      <c r="O10" s="26">
        <v>0</v>
      </c>
      <c r="Q10" s="8">
        <v>0</v>
      </c>
      <c r="S10" s="26">
        <f t="shared" ref="S10:S13" si="0">E10+K10+O10</f>
        <v>400000</v>
      </c>
      <c r="U10" s="8">
        <v>4228</v>
      </c>
      <c r="V10" s="8"/>
      <c r="W10" s="8">
        <f t="shared" ref="W10:W13" si="1">G10+M10</f>
        <v>1788566495</v>
      </c>
      <c r="X10" s="8"/>
      <c r="Y10" s="8">
        <v>1678305633</v>
      </c>
      <c r="Z10" s="8"/>
      <c r="AA10" s="9">
        <v>7.0000000000000007E-2</v>
      </c>
      <c r="AD10" s="177"/>
    </row>
    <row r="11" spans="1:31" ht="30" customHeight="1">
      <c r="A11" s="206" t="s">
        <v>106</v>
      </c>
      <c r="B11" s="206"/>
      <c r="C11" s="206"/>
      <c r="E11" s="8">
        <v>250000</v>
      </c>
      <c r="G11" s="8">
        <v>2011297768</v>
      </c>
      <c r="I11" s="8">
        <v>2006866075</v>
      </c>
      <c r="K11" s="8">
        <v>0</v>
      </c>
      <c r="M11" s="8">
        <v>0</v>
      </c>
      <c r="O11" s="26">
        <v>0</v>
      </c>
      <c r="Q11" s="8">
        <v>0</v>
      </c>
      <c r="S11" s="26">
        <f t="shared" si="0"/>
        <v>250000</v>
      </c>
      <c r="U11" s="8">
        <v>7686</v>
      </c>
      <c r="V11" s="8"/>
      <c r="W11" s="8">
        <f t="shared" si="1"/>
        <v>2011297768</v>
      </c>
      <c r="X11" s="8"/>
      <c r="Y11" s="8">
        <v>1906522771</v>
      </c>
      <c r="Z11" s="8"/>
      <c r="AA11" s="9">
        <v>0.08</v>
      </c>
      <c r="AD11" s="177"/>
    </row>
    <row r="12" spans="1:31" ht="30" customHeight="1">
      <c r="A12" s="206" t="s">
        <v>107</v>
      </c>
      <c r="B12" s="206"/>
      <c r="C12" s="206"/>
      <c r="E12" s="8">
        <v>1102489</v>
      </c>
      <c r="G12" s="8">
        <v>16101748782</v>
      </c>
      <c r="I12" s="8">
        <v>16256346054</v>
      </c>
      <c r="K12" s="8">
        <v>0</v>
      </c>
      <c r="M12" s="8">
        <v>0</v>
      </c>
      <c r="O12" s="26">
        <v>0</v>
      </c>
      <c r="Q12" s="8">
        <v>0</v>
      </c>
      <c r="S12" s="26">
        <f t="shared" si="0"/>
        <v>1102489</v>
      </c>
      <c r="U12" s="8">
        <v>14117</v>
      </c>
      <c r="V12" s="8"/>
      <c r="W12" s="8">
        <f t="shared" si="1"/>
        <v>16101748782</v>
      </c>
      <c r="X12" s="8"/>
      <c r="Y12" s="8">
        <v>15443528751</v>
      </c>
      <c r="Z12" s="8"/>
      <c r="AA12" s="9">
        <v>0.67</v>
      </c>
      <c r="AD12" s="177"/>
    </row>
    <row r="13" spans="1:31" ht="30" customHeight="1">
      <c r="A13" s="206" t="s">
        <v>108</v>
      </c>
      <c r="B13" s="206"/>
      <c r="C13" s="206"/>
      <c r="E13" s="8">
        <v>500571</v>
      </c>
      <c r="G13" s="8">
        <v>8669995422</v>
      </c>
      <c r="I13" s="8">
        <v>8612805504</v>
      </c>
      <c r="K13" s="8">
        <v>0</v>
      </c>
      <c r="M13" s="8">
        <v>0</v>
      </c>
      <c r="O13" s="26">
        <v>0</v>
      </c>
      <c r="Q13" s="8">
        <v>0</v>
      </c>
      <c r="S13" s="26">
        <f t="shared" si="0"/>
        <v>500571</v>
      </c>
      <c r="U13" s="8">
        <v>16473</v>
      </c>
      <c r="V13" s="8"/>
      <c r="W13" s="8">
        <f t="shared" si="1"/>
        <v>8669995422</v>
      </c>
      <c r="X13" s="8"/>
      <c r="Y13" s="8">
        <v>8182165229</v>
      </c>
      <c r="Z13" s="8"/>
      <c r="AA13" s="9">
        <v>0.36</v>
      </c>
      <c r="AD13" s="177"/>
    </row>
    <row r="14" spans="1:31" ht="30" hidden="1" customHeight="1">
      <c r="A14" s="206"/>
      <c r="B14" s="206"/>
      <c r="C14" s="206"/>
      <c r="E14" s="8">
        <v>0</v>
      </c>
      <c r="G14" s="8">
        <v>0</v>
      </c>
      <c r="I14" s="8">
        <v>0</v>
      </c>
      <c r="K14" s="8">
        <v>0</v>
      </c>
      <c r="M14" s="8"/>
      <c r="Q14" s="8"/>
      <c r="S14" s="26"/>
      <c r="U14" s="8"/>
      <c r="V14" s="8"/>
      <c r="W14" s="8"/>
      <c r="X14" s="8"/>
      <c r="Y14" s="8"/>
      <c r="Z14" s="8"/>
      <c r="AA14" s="137"/>
    </row>
    <row r="15" spans="1:31" ht="30" hidden="1" customHeight="1">
      <c r="A15" s="206"/>
      <c r="B15" s="206"/>
      <c r="C15" s="206"/>
      <c r="E15" s="8">
        <v>0</v>
      </c>
      <c r="G15" s="8">
        <v>0</v>
      </c>
      <c r="I15" s="8">
        <v>0</v>
      </c>
      <c r="K15" s="8">
        <v>0</v>
      </c>
      <c r="M15" s="8"/>
      <c r="Q15" s="8"/>
      <c r="S15" s="26"/>
      <c r="U15" s="8"/>
      <c r="V15" s="8"/>
      <c r="W15" s="8"/>
      <c r="X15" s="8"/>
      <c r="Y15" s="8"/>
      <c r="Z15" s="8"/>
      <c r="AA15" s="137"/>
    </row>
    <row r="16" spans="1:31" ht="30" hidden="1" customHeight="1">
      <c r="A16" s="206"/>
      <c r="B16" s="206"/>
      <c r="C16" s="206"/>
      <c r="E16" s="8">
        <v>0</v>
      </c>
      <c r="G16" s="8">
        <v>0</v>
      </c>
      <c r="I16" s="8">
        <v>0</v>
      </c>
      <c r="K16" s="8">
        <v>0</v>
      </c>
      <c r="L16" s="8"/>
      <c r="M16" s="8"/>
      <c r="P16" s="139"/>
      <c r="Q16" s="8"/>
      <c r="S16" s="26"/>
      <c r="U16" s="8"/>
      <c r="V16" s="8"/>
      <c r="W16" s="8"/>
      <c r="X16" s="8"/>
      <c r="Y16" s="8"/>
      <c r="Z16" s="8"/>
      <c r="AA16" s="137"/>
    </row>
    <row r="17" spans="1:31" ht="30" hidden="1" customHeight="1">
      <c r="A17" s="206"/>
      <c r="B17" s="206"/>
      <c r="C17" s="206"/>
      <c r="E17" s="8">
        <v>0</v>
      </c>
      <c r="G17" s="8">
        <v>0</v>
      </c>
      <c r="I17" s="8">
        <v>0</v>
      </c>
      <c r="K17" s="8">
        <v>0</v>
      </c>
      <c r="M17" s="8"/>
      <c r="P17" s="139"/>
      <c r="Q17" s="8"/>
      <c r="S17" s="26"/>
      <c r="U17" s="8"/>
      <c r="V17" s="8"/>
      <c r="W17" s="8"/>
      <c r="X17" s="8"/>
      <c r="Y17" s="8"/>
      <c r="Z17" s="8"/>
      <c r="AA17" s="137"/>
    </row>
    <row r="18" spans="1:31" ht="30" hidden="1" customHeight="1">
      <c r="A18" s="206"/>
      <c r="B18" s="206"/>
      <c r="C18" s="206"/>
      <c r="E18" s="8">
        <v>0</v>
      </c>
      <c r="G18" s="8">
        <v>0</v>
      </c>
      <c r="I18" s="8">
        <v>0</v>
      </c>
      <c r="K18" s="8">
        <v>0</v>
      </c>
      <c r="M18" s="8"/>
      <c r="P18" s="139"/>
      <c r="Q18" s="8"/>
      <c r="S18" s="26"/>
      <c r="U18" s="8"/>
      <c r="V18" s="8"/>
      <c r="W18" s="8"/>
      <c r="X18" s="8"/>
      <c r="Y18" s="8"/>
      <c r="Z18" s="8"/>
      <c r="AA18" s="137"/>
    </row>
    <row r="19" spans="1:31" ht="30" hidden="1" customHeight="1">
      <c r="A19" s="206"/>
      <c r="B19" s="206"/>
      <c r="C19" s="206"/>
      <c r="E19" s="8">
        <v>0</v>
      </c>
      <c r="G19" s="8">
        <v>0</v>
      </c>
      <c r="I19" s="8">
        <v>0</v>
      </c>
      <c r="K19" s="8">
        <v>0</v>
      </c>
      <c r="M19" s="8"/>
      <c r="P19" s="139"/>
      <c r="Q19" s="8"/>
      <c r="S19" s="26"/>
      <c r="U19" s="8"/>
      <c r="V19" s="8"/>
      <c r="W19" s="8"/>
      <c r="X19" s="8"/>
      <c r="Y19" s="8"/>
      <c r="Z19" s="8"/>
      <c r="AA19" s="137"/>
    </row>
    <row r="20" spans="1:31" ht="30" hidden="1" customHeight="1">
      <c r="A20" s="206"/>
      <c r="B20" s="206"/>
      <c r="C20" s="206"/>
      <c r="E20" s="8">
        <v>0</v>
      </c>
      <c r="G20" s="8">
        <v>0</v>
      </c>
      <c r="I20" s="8">
        <v>0</v>
      </c>
      <c r="K20" s="8">
        <v>0</v>
      </c>
      <c r="L20" s="8"/>
      <c r="M20" s="8"/>
      <c r="P20" s="139"/>
      <c r="Q20" s="8"/>
      <c r="S20" s="26"/>
      <c r="U20" s="8"/>
      <c r="V20" s="8"/>
      <c r="W20" s="8"/>
      <c r="X20" s="8"/>
      <c r="Y20" s="8"/>
      <c r="Z20" s="8"/>
      <c r="AA20" s="137"/>
    </row>
    <row r="21" spans="1:31" ht="30" hidden="1" customHeight="1">
      <c r="A21" s="206"/>
      <c r="B21" s="206"/>
      <c r="C21" s="206"/>
      <c r="E21" s="8">
        <v>0</v>
      </c>
      <c r="G21" s="8">
        <v>0</v>
      </c>
      <c r="I21" s="8">
        <v>0</v>
      </c>
      <c r="K21" s="8">
        <v>0</v>
      </c>
      <c r="P21" s="139"/>
      <c r="Q21" s="8"/>
      <c r="S21" s="26"/>
      <c r="U21" s="8"/>
      <c r="V21" s="8"/>
      <c r="W21" s="8"/>
      <c r="X21" s="8"/>
      <c r="Y21" s="8"/>
      <c r="Z21" s="8"/>
      <c r="AA21" s="137"/>
    </row>
    <row r="22" spans="1:31" ht="30" hidden="1" customHeight="1">
      <c r="A22" s="206"/>
      <c r="B22" s="206"/>
      <c r="C22" s="206"/>
      <c r="E22" s="8">
        <v>0</v>
      </c>
      <c r="G22" s="8">
        <v>0</v>
      </c>
      <c r="I22" s="8">
        <v>0</v>
      </c>
      <c r="K22" s="8">
        <v>0</v>
      </c>
      <c r="P22" s="139"/>
      <c r="Q22" s="8"/>
      <c r="R22" s="8"/>
      <c r="S22" s="26"/>
      <c r="T22" s="8"/>
      <c r="U22" s="8"/>
      <c r="V22" s="8"/>
      <c r="W22" s="8"/>
      <c r="X22" s="8"/>
      <c r="Y22" s="8"/>
      <c r="Z22" s="8"/>
      <c r="AA22" s="137"/>
    </row>
    <row r="23" spans="1:31" ht="30" hidden="1" customHeight="1">
      <c r="A23" s="206"/>
      <c r="B23" s="206"/>
      <c r="C23" s="206"/>
      <c r="E23" s="8">
        <v>0</v>
      </c>
      <c r="G23" s="8">
        <v>0</v>
      </c>
      <c r="I23" s="8">
        <v>0</v>
      </c>
      <c r="K23" s="8">
        <v>0</v>
      </c>
      <c r="M23" s="8"/>
      <c r="P23" s="139"/>
      <c r="Q23" s="8"/>
      <c r="S23" s="26"/>
      <c r="U23" s="8"/>
      <c r="V23" s="8"/>
      <c r="W23" s="8"/>
      <c r="X23" s="8"/>
      <c r="Y23" s="8"/>
      <c r="Z23" s="8"/>
      <c r="AA23" s="137"/>
    </row>
    <row r="24" spans="1:31" ht="30" hidden="1" customHeight="1">
      <c r="A24" s="206"/>
      <c r="B24" s="206"/>
      <c r="C24" s="206"/>
      <c r="E24" s="8">
        <v>0</v>
      </c>
      <c r="G24" s="8">
        <v>0</v>
      </c>
      <c r="I24" s="8">
        <v>0</v>
      </c>
      <c r="K24" s="140">
        <v>0</v>
      </c>
      <c r="M24" s="8"/>
      <c r="P24" s="139"/>
      <c r="Q24" s="8"/>
      <c r="S24" s="26"/>
      <c r="U24" s="8"/>
      <c r="V24" s="8"/>
      <c r="W24" s="8"/>
      <c r="X24" s="8"/>
      <c r="Y24" s="8"/>
      <c r="Z24" s="8"/>
      <c r="AA24" s="137"/>
    </row>
    <row r="25" spans="1:31" ht="30" hidden="1" customHeight="1">
      <c r="A25" s="206"/>
      <c r="B25" s="206"/>
      <c r="C25" s="206"/>
      <c r="E25" s="8">
        <v>0</v>
      </c>
      <c r="G25" s="8">
        <v>0</v>
      </c>
      <c r="I25" s="8">
        <v>0</v>
      </c>
      <c r="K25" s="8">
        <v>0</v>
      </c>
      <c r="M25" s="8"/>
      <c r="P25" s="139"/>
      <c r="Q25" s="8"/>
      <c r="S25" s="26"/>
      <c r="U25" s="8"/>
      <c r="V25" s="8"/>
      <c r="W25" s="8"/>
      <c r="X25" s="8"/>
      <c r="Y25" s="8"/>
      <c r="Z25" s="8"/>
      <c r="AA25" s="137"/>
    </row>
    <row r="26" spans="1:31" ht="30" hidden="1" customHeight="1">
      <c r="A26" s="206"/>
      <c r="B26" s="206"/>
      <c r="C26" s="206"/>
      <c r="E26" s="8">
        <v>0</v>
      </c>
      <c r="G26" s="8">
        <v>0</v>
      </c>
      <c r="I26" s="8">
        <v>0</v>
      </c>
      <c r="K26" s="8"/>
      <c r="L26" s="8"/>
      <c r="M26" s="8"/>
      <c r="N26" s="8"/>
      <c r="Q26" s="8"/>
      <c r="S26" s="26"/>
      <c r="U26" s="8"/>
      <c r="V26" s="8"/>
      <c r="W26" s="8"/>
      <c r="X26" s="8"/>
      <c r="Y26" s="8"/>
      <c r="Z26" s="8"/>
      <c r="AA26" s="137"/>
    </row>
    <row r="27" spans="1:31" ht="30" hidden="1" customHeight="1">
      <c r="A27" s="206"/>
      <c r="B27" s="206"/>
      <c r="C27" s="206"/>
      <c r="E27" s="8">
        <v>0</v>
      </c>
      <c r="G27" s="8">
        <v>0</v>
      </c>
      <c r="I27" s="8">
        <v>0</v>
      </c>
      <c r="K27" s="8"/>
      <c r="M27" s="8"/>
      <c r="Q27" s="8"/>
      <c r="S27" s="26"/>
      <c r="U27" s="8"/>
      <c r="V27" s="8"/>
      <c r="W27" s="8"/>
      <c r="X27" s="8"/>
      <c r="Y27" s="8"/>
      <c r="Z27" s="8"/>
      <c r="AA27" s="137"/>
    </row>
    <row r="28" spans="1:31" ht="30" hidden="1" customHeight="1">
      <c r="A28" s="206"/>
      <c r="B28" s="206"/>
      <c r="C28" s="206"/>
      <c r="E28" s="8">
        <v>0</v>
      </c>
      <c r="G28" s="8">
        <v>0</v>
      </c>
      <c r="I28" s="8">
        <v>0</v>
      </c>
      <c r="K28" s="8">
        <v>0</v>
      </c>
      <c r="M28" s="8"/>
      <c r="Q28" s="8"/>
      <c r="S28" s="26"/>
      <c r="U28" s="8"/>
      <c r="V28" s="8"/>
      <c r="W28" s="8"/>
      <c r="X28" s="8"/>
      <c r="Y28" s="8"/>
      <c r="Z28" s="8"/>
      <c r="AA28" s="137"/>
      <c r="AE28" s="141"/>
    </row>
    <row r="29" spans="1:31" ht="30" hidden="1" customHeight="1">
      <c r="A29" s="206"/>
      <c r="B29" s="206"/>
      <c r="C29" s="206"/>
      <c r="E29" s="8">
        <v>0</v>
      </c>
      <c r="G29" s="8">
        <v>0</v>
      </c>
      <c r="I29" s="8">
        <v>0</v>
      </c>
      <c r="K29" s="142">
        <v>0</v>
      </c>
      <c r="M29" s="142"/>
      <c r="Q29" s="8"/>
      <c r="S29" s="26"/>
      <c r="U29" s="8"/>
      <c r="V29" s="8"/>
      <c r="W29" s="8"/>
      <c r="X29" s="8"/>
      <c r="Y29" s="8"/>
      <c r="Z29" s="8"/>
      <c r="AA29" s="137"/>
      <c r="AE29" s="141"/>
    </row>
    <row r="30" spans="1:31" ht="30" hidden="1" customHeight="1">
      <c r="A30" s="206"/>
      <c r="B30" s="206"/>
      <c r="C30" s="206"/>
      <c r="E30" s="8">
        <v>0</v>
      </c>
      <c r="G30" s="8">
        <v>0</v>
      </c>
      <c r="I30" s="8">
        <v>0</v>
      </c>
      <c r="K30" s="8">
        <v>0</v>
      </c>
      <c r="Q30" s="26"/>
      <c r="S30" s="26"/>
      <c r="U30" s="8"/>
      <c r="V30" s="8"/>
      <c r="W30" s="8"/>
      <c r="X30" s="8">
        <v>11881662369</v>
      </c>
      <c r="Y30" s="8"/>
      <c r="Z30" s="8"/>
      <c r="AA30" s="137"/>
      <c r="AE30" s="141"/>
    </row>
    <row r="31" spans="1:31" ht="30" hidden="1" customHeight="1">
      <c r="A31" s="206"/>
      <c r="B31" s="206"/>
      <c r="C31" s="206"/>
      <c r="E31" s="8">
        <v>0</v>
      </c>
      <c r="G31" s="8">
        <v>0</v>
      </c>
      <c r="I31" s="8">
        <v>0</v>
      </c>
      <c r="K31" s="8"/>
      <c r="M31" s="8"/>
      <c r="Q31" s="8"/>
      <c r="S31" s="26"/>
      <c r="U31" s="8"/>
      <c r="V31" s="8"/>
      <c r="W31" s="8"/>
      <c r="X31" s="8"/>
      <c r="Y31" s="8"/>
      <c r="Z31" s="8"/>
      <c r="AA31" s="137"/>
      <c r="AE31" s="141"/>
    </row>
    <row r="32" spans="1:31" ht="30" hidden="1" customHeight="1">
      <c r="A32" s="206"/>
      <c r="B32" s="206"/>
      <c r="C32" s="206"/>
      <c r="E32" s="8">
        <v>0</v>
      </c>
      <c r="G32" s="8">
        <v>0</v>
      </c>
      <c r="I32" s="8">
        <v>0</v>
      </c>
      <c r="K32" s="8">
        <v>0</v>
      </c>
      <c r="M32" s="8"/>
      <c r="Q32" s="8"/>
      <c r="S32" s="26"/>
      <c r="U32" s="8"/>
      <c r="V32" s="8"/>
      <c r="W32" s="8"/>
      <c r="X32" s="8"/>
      <c r="Y32" s="8"/>
      <c r="Z32" s="8"/>
      <c r="AA32" s="137"/>
      <c r="AE32" s="141"/>
    </row>
    <row r="33" spans="1:31" ht="30" hidden="1" customHeight="1">
      <c r="A33" s="206"/>
      <c r="B33" s="206"/>
      <c r="C33" s="206"/>
      <c r="E33" s="8">
        <v>0</v>
      </c>
      <c r="G33" s="8">
        <v>0</v>
      </c>
      <c r="I33" s="8">
        <v>0</v>
      </c>
      <c r="K33" s="8">
        <v>0</v>
      </c>
      <c r="M33" s="8"/>
      <c r="Q33" s="8"/>
      <c r="S33" s="26"/>
      <c r="U33" s="8"/>
      <c r="V33" s="8"/>
      <c r="W33" s="8"/>
      <c r="X33" s="8"/>
      <c r="Y33" s="8"/>
      <c r="Z33" s="8"/>
      <c r="AA33" s="137"/>
      <c r="AE33" s="141"/>
    </row>
    <row r="34" spans="1:31" ht="30" hidden="1" customHeight="1">
      <c r="A34" s="206"/>
      <c r="B34" s="206"/>
      <c r="C34" s="206"/>
      <c r="E34" s="8">
        <v>0</v>
      </c>
      <c r="G34" s="8">
        <v>0</v>
      </c>
      <c r="I34" s="8">
        <v>0</v>
      </c>
      <c r="K34" s="8">
        <v>0</v>
      </c>
      <c r="Q34" s="26"/>
      <c r="S34" s="26"/>
      <c r="U34" s="8"/>
      <c r="V34" s="8"/>
      <c r="W34" s="8"/>
      <c r="X34" s="8"/>
      <c r="Y34" s="8"/>
      <c r="Z34" s="8"/>
      <c r="AA34" s="137"/>
      <c r="AE34" s="141"/>
    </row>
    <row r="35" spans="1:31" ht="30" hidden="1" customHeight="1">
      <c r="A35" s="206"/>
      <c r="B35" s="206"/>
      <c r="C35" s="206"/>
      <c r="E35" s="8">
        <v>0</v>
      </c>
      <c r="G35" s="8">
        <v>0</v>
      </c>
      <c r="I35" s="8">
        <v>0</v>
      </c>
      <c r="K35" s="8">
        <v>0</v>
      </c>
      <c r="M35" s="8"/>
      <c r="Q35" s="8"/>
      <c r="S35" s="26"/>
      <c r="U35" s="8"/>
      <c r="V35" s="8"/>
      <c r="W35" s="8"/>
      <c r="X35" s="8"/>
      <c r="Y35" s="8"/>
      <c r="Z35" s="8"/>
      <c r="AA35" s="137"/>
      <c r="AE35" s="141"/>
    </row>
    <row r="36" spans="1:31" ht="30" hidden="1" customHeight="1">
      <c r="A36" s="206"/>
      <c r="B36" s="206"/>
      <c r="C36" s="206"/>
      <c r="E36" s="8">
        <v>0</v>
      </c>
      <c r="G36" s="8">
        <v>0</v>
      </c>
      <c r="I36" s="8">
        <v>0</v>
      </c>
      <c r="K36" s="8">
        <v>0</v>
      </c>
      <c r="M36" s="8"/>
      <c r="Q36" s="8"/>
      <c r="S36" s="26"/>
      <c r="U36" s="8"/>
      <c r="V36" s="8"/>
      <c r="W36" s="8"/>
      <c r="X36" s="8"/>
      <c r="Y36" s="8"/>
      <c r="Z36" s="8"/>
      <c r="AA36" s="137"/>
      <c r="AE36" s="141"/>
    </row>
    <row r="37" spans="1:31" ht="30" hidden="1" customHeight="1">
      <c r="A37" s="206"/>
      <c r="B37" s="206"/>
      <c r="C37" s="206"/>
      <c r="E37" s="8">
        <v>0</v>
      </c>
      <c r="G37" s="8">
        <v>0</v>
      </c>
      <c r="I37" s="8">
        <v>0</v>
      </c>
      <c r="K37" s="8">
        <v>0</v>
      </c>
      <c r="M37" s="8"/>
      <c r="Q37" s="8"/>
      <c r="S37" s="26"/>
      <c r="U37" s="8"/>
      <c r="V37" s="8"/>
      <c r="W37" s="8"/>
      <c r="X37" s="8"/>
      <c r="Y37" s="8"/>
      <c r="Z37" s="8"/>
      <c r="AA37" s="137"/>
      <c r="AE37" s="141"/>
    </row>
    <row r="38" spans="1:31" ht="30" hidden="1" customHeight="1">
      <c r="A38" s="211"/>
      <c r="B38" s="211"/>
      <c r="C38" s="211"/>
      <c r="D38" s="143"/>
      <c r="E38" s="8">
        <v>0</v>
      </c>
      <c r="F38" s="143"/>
      <c r="G38" s="8">
        <v>0</v>
      </c>
      <c r="H38" s="143"/>
      <c r="I38" s="8">
        <v>0</v>
      </c>
      <c r="J38" s="143"/>
      <c r="K38" s="144"/>
      <c r="L38" s="144"/>
      <c r="M38" s="144"/>
      <c r="N38" s="144"/>
      <c r="P38" s="143"/>
      <c r="Q38" s="8"/>
      <c r="R38" s="143"/>
      <c r="S38" s="26"/>
      <c r="T38" s="143"/>
      <c r="U38" s="8"/>
      <c r="V38" s="8"/>
      <c r="W38" s="8"/>
      <c r="X38" s="8"/>
      <c r="Y38" s="8"/>
      <c r="Z38" s="8"/>
      <c r="AA38" s="137"/>
    </row>
    <row r="39" spans="1:31" ht="30" hidden="1" customHeight="1">
      <c r="A39" s="211"/>
      <c r="B39" s="211"/>
      <c r="C39" s="211"/>
      <c r="D39" s="143"/>
      <c r="E39" s="8">
        <v>0</v>
      </c>
      <c r="F39" s="143"/>
      <c r="G39" s="8">
        <v>0</v>
      </c>
      <c r="H39" s="143"/>
      <c r="I39" s="8">
        <v>0</v>
      </c>
      <c r="J39" s="143"/>
      <c r="K39" s="144">
        <v>0</v>
      </c>
      <c r="L39" s="143"/>
      <c r="M39" s="144"/>
      <c r="N39" s="143"/>
      <c r="P39" s="143"/>
      <c r="Q39" s="8"/>
      <c r="R39" s="143"/>
      <c r="S39" s="26"/>
      <c r="T39" s="143"/>
      <c r="U39" s="8"/>
      <c r="V39" s="8"/>
      <c r="W39" s="8"/>
      <c r="X39" s="8"/>
      <c r="Y39" s="8"/>
      <c r="Z39" s="8"/>
      <c r="AA39" s="137"/>
    </row>
    <row r="40" spans="1:31" ht="30" customHeight="1" thickBot="1">
      <c r="A40" s="198" t="s">
        <v>14</v>
      </c>
      <c r="B40" s="198"/>
      <c r="C40" s="198"/>
      <c r="D40" s="198"/>
      <c r="E40" s="22">
        <f>SUM(E9:E39)</f>
        <v>2273060</v>
      </c>
      <c r="F40" s="15"/>
      <c r="G40" s="22">
        <f>SUM(G9:G39)</f>
        <v>28780108254</v>
      </c>
      <c r="H40" s="15"/>
      <c r="I40" s="22">
        <f>SUM(I9:I39)</f>
        <v>28848055031</v>
      </c>
      <c r="J40" s="15"/>
      <c r="K40" s="22">
        <f>SUM(K9:K39)</f>
        <v>0</v>
      </c>
      <c r="L40" s="15"/>
      <c r="M40" s="22">
        <f>SUM(M9:M39)</f>
        <v>0</v>
      </c>
      <c r="N40" s="15"/>
      <c r="O40" s="27">
        <f>SUM(O9:O39)</f>
        <v>0</v>
      </c>
      <c r="P40" s="15"/>
      <c r="Q40" s="22">
        <f>SUM(Q9:Q39)</f>
        <v>0</v>
      </c>
      <c r="R40" s="15"/>
      <c r="S40" s="22">
        <f>SUM(S9:S39)</f>
        <v>2273060</v>
      </c>
      <c r="T40" s="15"/>
      <c r="U40" s="132"/>
      <c r="V40" s="15"/>
      <c r="W40" s="22">
        <f>SUM(W9:W39)</f>
        <v>28780108254</v>
      </c>
      <c r="X40" s="15"/>
      <c r="Y40" s="22">
        <f>SUM(Y9:Y39)</f>
        <v>27405652280</v>
      </c>
      <c r="Z40" s="15"/>
      <c r="AA40" s="145">
        <f>SUM(AA9:AA39)</f>
        <v>1.19</v>
      </c>
    </row>
    <row r="41" spans="1:31" ht="30" customHeight="1" thickTop="1">
      <c r="A41" s="210"/>
      <c r="B41" s="210"/>
      <c r="C41" s="210"/>
      <c r="D41" s="210"/>
      <c r="M41" s="8"/>
      <c r="W41" s="8"/>
      <c r="Y41" s="49"/>
    </row>
    <row r="42" spans="1:31" ht="30" customHeight="1">
      <c r="G42" s="8"/>
      <c r="Q42" s="146"/>
      <c r="W42" s="8"/>
      <c r="Y42" s="8"/>
    </row>
    <row r="43" spans="1:31" ht="30" customHeight="1">
      <c r="G43" s="8"/>
      <c r="Q43" s="146"/>
      <c r="W43" s="8"/>
      <c r="AD43" s="146"/>
    </row>
    <row r="44" spans="1:31" ht="30" customHeight="1">
      <c r="E44" s="8"/>
      <c r="G44" s="8"/>
      <c r="I44" s="8"/>
      <c r="K44" s="8"/>
    </row>
    <row r="45" spans="1:31" ht="30" customHeight="1">
      <c r="M45" s="26"/>
    </row>
  </sheetData>
  <autoFilter ref="A1:AA40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53">
    <mergeCell ref="A41:D41"/>
    <mergeCell ref="A27:C27"/>
    <mergeCell ref="A28:C28"/>
    <mergeCell ref="A29:C29"/>
    <mergeCell ref="A40:D40"/>
    <mergeCell ref="A38:C38"/>
    <mergeCell ref="A39:C39"/>
    <mergeCell ref="A30:C30"/>
    <mergeCell ref="A31:C31"/>
    <mergeCell ref="A32:C32"/>
    <mergeCell ref="A33:C33"/>
    <mergeCell ref="A34:C34"/>
    <mergeCell ref="A35:C35"/>
    <mergeCell ref="A36:C36"/>
    <mergeCell ref="A37:C37"/>
    <mergeCell ref="A25:C25"/>
    <mergeCell ref="A26:C26"/>
    <mergeCell ref="A22:C22"/>
    <mergeCell ref="A23:C23"/>
    <mergeCell ref="A24:C24"/>
    <mergeCell ref="A19:C19"/>
    <mergeCell ref="A20:C20"/>
    <mergeCell ref="A21:C21"/>
    <mergeCell ref="A17:C17"/>
    <mergeCell ref="A18:C18"/>
    <mergeCell ref="A16:C16"/>
    <mergeCell ref="A14:C14"/>
    <mergeCell ref="A15:C15"/>
    <mergeCell ref="A12:C12"/>
    <mergeCell ref="A13:C13"/>
    <mergeCell ref="A11:C11"/>
    <mergeCell ref="A10:C10"/>
    <mergeCell ref="A9:C9"/>
    <mergeCell ref="S7:S8"/>
    <mergeCell ref="U7:U8"/>
    <mergeCell ref="O7:Q7"/>
    <mergeCell ref="G7:G8"/>
    <mergeCell ref="I7:I8"/>
    <mergeCell ref="W7:W8"/>
    <mergeCell ref="Y7:Y8"/>
    <mergeCell ref="AA7:AA8"/>
    <mergeCell ref="A1:AA1"/>
    <mergeCell ref="A2:AA2"/>
    <mergeCell ref="A3:AA3"/>
    <mergeCell ref="B4:AA4"/>
    <mergeCell ref="A5:B5"/>
    <mergeCell ref="C5:AA5"/>
    <mergeCell ref="A7:C8"/>
    <mergeCell ref="E7:E8"/>
    <mergeCell ref="E6:I6"/>
    <mergeCell ref="K6:Q6"/>
    <mergeCell ref="S6:AA6"/>
    <mergeCell ref="K7:M7"/>
  </mergeCells>
  <pageMargins left="0.39" right="0.39" top="0.39" bottom="0.39" header="0" footer="0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7"/>
  <sheetViews>
    <sheetView rightToLeft="1" view="pageBreakPreview" topLeftCell="A4" zoomScaleNormal="100" zoomScaleSheetLayoutView="100" workbookViewId="0">
      <selection activeCell="K12" sqref="K12"/>
    </sheetView>
  </sheetViews>
  <sheetFormatPr defaultRowHeight="30" customHeight="1"/>
  <cols>
    <col min="1" max="1" width="29.7109375" style="34" customWidth="1"/>
    <col min="2" max="2" width="1.28515625" style="34" customWidth="1"/>
    <col min="3" max="3" width="13" style="34" customWidth="1"/>
    <col min="4" max="4" width="1.28515625" style="34" customWidth="1"/>
    <col min="5" max="5" width="13" style="34" customWidth="1"/>
    <col min="6" max="6" width="1.28515625" style="34" customWidth="1"/>
    <col min="7" max="7" width="6.42578125" style="34" customWidth="1"/>
    <col min="8" max="8" width="1.28515625" style="34" customWidth="1"/>
    <col min="9" max="9" width="9.140625" style="34" customWidth="1"/>
    <col min="10" max="10" width="1.28515625" style="34" customWidth="1"/>
    <col min="11" max="11" width="9.85546875" style="34" bestFit="1" customWidth="1"/>
    <col min="12" max="12" width="1.28515625" style="34" customWidth="1"/>
    <col min="13" max="13" width="2.5703125" style="34" customWidth="1"/>
    <col min="14" max="14" width="1.28515625" style="34" customWidth="1"/>
    <col min="15" max="15" width="9.140625" style="34" customWidth="1"/>
    <col min="16" max="16" width="1.28515625" style="34" customWidth="1"/>
    <col min="17" max="17" width="2.5703125" style="34" customWidth="1"/>
    <col min="18" max="20" width="1.28515625" style="34" customWidth="1"/>
    <col min="21" max="21" width="6.42578125" style="34" customWidth="1"/>
    <col min="22" max="22" width="1.28515625" style="34" customWidth="1"/>
    <col min="23" max="23" width="2.5703125" style="34" customWidth="1"/>
    <col min="24" max="26" width="1.28515625" style="34" customWidth="1"/>
    <col min="27" max="27" width="8.7109375" style="34" customWidth="1"/>
    <col min="28" max="28" width="1.28515625" style="34" hidden="1" customWidth="1"/>
    <col min="29" max="29" width="2.5703125" style="34" hidden="1" customWidth="1"/>
    <col min="30" max="30" width="0.7109375" style="34" customWidth="1"/>
    <col min="31" max="32" width="1.28515625" style="34" customWidth="1"/>
    <col min="33" max="33" width="10.42578125" style="34" customWidth="1"/>
    <col min="34" max="34" width="1.28515625" style="34" customWidth="1"/>
    <col min="35" max="35" width="2.5703125" style="34" customWidth="1"/>
    <col min="36" max="36" width="1.28515625" style="34" customWidth="1"/>
    <col min="37" max="37" width="11.42578125" style="34" customWidth="1"/>
    <col min="38" max="38" width="1.28515625" style="34" customWidth="1"/>
    <col min="39" max="39" width="2.5703125" style="34" customWidth="1"/>
    <col min="40" max="40" width="1.28515625" style="34" customWidth="1"/>
    <col min="41" max="41" width="11.85546875" style="34" customWidth="1"/>
    <col min="42" max="42" width="1.28515625" style="34" customWidth="1"/>
    <col min="43" max="43" width="2.5703125" style="34" customWidth="1"/>
    <col min="44" max="44" width="1.28515625" style="34" customWidth="1"/>
    <col min="45" max="45" width="11.7109375" style="34" customWidth="1"/>
    <col min="46" max="47" width="1.28515625" style="34" customWidth="1"/>
    <col min="48" max="48" width="13" style="34" customWidth="1"/>
    <col min="49" max="49" width="7.7109375" style="34" customWidth="1"/>
    <col min="50" max="50" width="0.28515625" style="33" customWidth="1"/>
    <col min="51" max="16384" width="9.140625" style="33"/>
  </cols>
  <sheetData>
    <row r="1" spans="1:49" ht="30" customHeight="1">
      <c r="A1" s="194" t="s">
        <v>100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</row>
    <row r="2" spans="1:49" ht="30" customHeight="1">
      <c r="A2" s="194" t="s">
        <v>84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</row>
    <row r="3" spans="1:49" ht="30" customHeight="1">
      <c r="A3" s="194" t="s">
        <v>98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</row>
    <row r="4" spans="1:49" ht="30" customHeight="1">
      <c r="A4" s="195" t="s">
        <v>15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</row>
    <row r="5" spans="1:49" ht="30" customHeight="1">
      <c r="A5" s="212"/>
      <c r="B5" s="212"/>
      <c r="C5" s="212"/>
      <c r="D5" s="212"/>
      <c r="E5" s="212"/>
      <c r="F5" s="212"/>
      <c r="G5" s="212"/>
      <c r="I5" s="196" t="s">
        <v>97</v>
      </c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C5" s="196" t="s">
        <v>99</v>
      </c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</row>
    <row r="6" spans="1:49" ht="30" customHeight="1">
      <c r="A6" s="196" t="s">
        <v>16</v>
      </c>
      <c r="B6" s="196"/>
      <c r="C6" s="196"/>
      <c r="D6" s="196"/>
      <c r="E6" s="196"/>
      <c r="F6" s="196"/>
      <c r="G6" s="196"/>
      <c r="I6" s="196" t="s">
        <v>17</v>
      </c>
      <c r="J6" s="196"/>
      <c r="K6" s="196"/>
      <c r="M6" s="196" t="s">
        <v>18</v>
      </c>
      <c r="N6" s="196"/>
      <c r="O6" s="196"/>
      <c r="Q6" s="196" t="s">
        <v>19</v>
      </c>
      <c r="R6" s="196"/>
      <c r="S6" s="196"/>
      <c r="T6" s="196"/>
      <c r="U6" s="196"/>
      <c r="W6" s="196" t="s">
        <v>20</v>
      </c>
      <c r="X6" s="196"/>
      <c r="Y6" s="196"/>
      <c r="Z6" s="196"/>
      <c r="AA6" s="196"/>
      <c r="AC6" s="196" t="s">
        <v>17</v>
      </c>
      <c r="AD6" s="196"/>
      <c r="AE6" s="196"/>
      <c r="AF6" s="196"/>
      <c r="AG6" s="196"/>
      <c r="AI6" s="196" t="s">
        <v>18</v>
      </c>
      <c r="AJ6" s="196"/>
      <c r="AK6" s="196"/>
      <c r="AM6" s="196" t="s">
        <v>19</v>
      </c>
      <c r="AN6" s="196"/>
      <c r="AO6" s="196"/>
      <c r="AQ6" s="196" t="s">
        <v>20</v>
      </c>
      <c r="AR6" s="196"/>
      <c r="AS6" s="196"/>
    </row>
    <row r="7" spans="1:49" ht="30" customHeight="1">
      <c r="A7" s="214"/>
      <c r="B7" s="214"/>
      <c r="C7" s="214"/>
      <c r="D7" s="214"/>
      <c r="E7" s="214"/>
      <c r="F7" s="214"/>
      <c r="G7" s="214"/>
      <c r="I7" s="214"/>
      <c r="J7" s="214"/>
      <c r="K7" s="214"/>
      <c r="M7" s="214"/>
      <c r="N7" s="214"/>
      <c r="O7" s="214"/>
      <c r="Q7" s="214"/>
      <c r="R7" s="214"/>
      <c r="S7" s="214"/>
      <c r="T7" s="214"/>
      <c r="U7" s="214"/>
      <c r="W7" s="214"/>
      <c r="X7" s="214"/>
      <c r="Y7" s="214"/>
      <c r="Z7" s="214"/>
      <c r="AA7" s="214"/>
      <c r="AC7" s="214"/>
      <c r="AD7" s="214"/>
      <c r="AE7" s="214"/>
      <c r="AF7" s="214"/>
      <c r="AG7" s="214"/>
      <c r="AI7" s="214"/>
      <c r="AJ7" s="214"/>
      <c r="AK7" s="214"/>
      <c r="AM7" s="214"/>
      <c r="AN7" s="214"/>
      <c r="AO7" s="214"/>
      <c r="AQ7" s="214"/>
      <c r="AR7" s="214"/>
      <c r="AS7" s="214"/>
    </row>
    <row r="8" spans="1:49" ht="30" customHeight="1">
      <c r="A8" s="195" t="s">
        <v>21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</row>
    <row r="9" spans="1:49" ht="30" customHeight="1">
      <c r="C9" s="196" t="s">
        <v>97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Y9" s="196" t="s">
        <v>99</v>
      </c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</row>
    <row r="10" spans="1:49" ht="30" customHeight="1">
      <c r="A10" s="41" t="s">
        <v>16</v>
      </c>
      <c r="C10" s="36" t="s">
        <v>22</v>
      </c>
      <c r="D10" s="35"/>
      <c r="E10" s="36" t="s">
        <v>23</v>
      </c>
      <c r="F10" s="35"/>
      <c r="G10" s="215" t="s">
        <v>24</v>
      </c>
      <c r="H10" s="215"/>
      <c r="I10" s="215"/>
      <c r="J10" s="35"/>
      <c r="K10" s="215" t="s">
        <v>25</v>
      </c>
      <c r="L10" s="215"/>
      <c r="M10" s="215"/>
      <c r="N10" s="35"/>
      <c r="O10" s="215" t="s">
        <v>18</v>
      </c>
      <c r="P10" s="215"/>
      <c r="Q10" s="215"/>
      <c r="R10" s="35"/>
      <c r="S10" s="214" t="s">
        <v>19</v>
      </c>
      <c r="T10" s="214"/>
      <c r="U10" s="214"/>
      <c r="V10" s="214"/>
      <c r="W10" s="214"/>
      <c r="Y10" s="215" t="s">
        <v>22</v>
      </c>
      <c r="Z10" s="215"/>
      <c r="AA10" s="215"/>
      <c r="AB10" s="215"/>
      <c r="AC10" s="215"/>
      <c r="AD10" s="35"/>
      <c r="AE10" s="215" t="s">
        <v>23</v>
      </c>
      <c r="AF10" s="215"/>
      <c r="AG10" s="215"/>
      <c r="AH10" s="215"/>
      <c r="AI10" s="215"/>
      <c r="AJ10" s="35"/>
      <c r="AK10" s="215" t="s">
        <v>24</v>
      </c>
      <c r="AL10" s="215"/>
      <c r="AM10" s="215"/>
      <c r="AN10" s="35"/>
      <c r="AO10" s="215" t="s">
        <v>25</v>
      </c>
      <c r="AP10" s="215"/>
      <c r="AQ10" s="215"/>
      <c r="AR10" s="35"/>
      <c r="AS10" s="215" t="s">
        <v>18</v>
      </c>
      <c r="AT10" s="215"/>
      <c r="AU10" s="35"/>
      <c r="AV10" s="215" t="s">
        <v>19</v>
      </c>
      <c r="AW10" s="215"/>
    </row>
    <row r="11" spans="1:49" ht="30" customHeight="1">
      <c r="C11" s="34" t="s">
        <v>26</v>
      </c>
      <c r="E11" s="34" t="s">
        <v>96</v>
      </c>
      <c r="G11" s="212"/>
      <c r="H11" s="212"/>
      <c r="I11" s="212"/>
      <c r="K11" s="37"/>
      <c r="L11" s="37"/>
      <c r="M11" s="37"/>
      <c r="O11" s="37"/>
      <c r="P11" s="37"/>
      <c r="Q11" s="37"/>
      <c r="R11" s="46"/>
      <c r="T11" s="212"/>
      <c r="U11" s="212"/>
      <c r="V11" s="212"/>
      <c r="W11" s="212"/>
      <c r="Y11" s="213" t="s">
        <v>26</v>
      </c>
      <c r="Z11" s="213"/>
      <c r="AA11" s="213"/>
      <c r="AG11" s="46" t="s">
        <v>96</v>
      </c>
      <c r="AH11" s="46"/>
      <c r="AI11" s="46"/>
      <c r="AJ11" s="46"/>
      <c r="AN11" s="37"/>
      <c r="AO11" s="34">
        <v>0</v>
      </c>
      <c r="AP11" s="37"/>
      <c r="AQ11" s="37"/>
      <c r="AS11" s="37">
        <v>0</v>
      </c>
      <c r="AT11" s="37"/>
      <c r="AV11" s="213">
        <v>0</v>
      </c>
      <c r="AW11" s="213"/>
    </row>
    <row r="12" spans="1:49" ht="30" customHeight="1">
      <c r="C12" s="34" t="s">
        <v>26</v>
      </c>
      <c r="E12" s="34" t="s">
        <v>27</v>
      </c>
      <c r="K12" s="37"/>
      <c r="L12" s="37"/>
      <c r="M12" s="37"/>
      <c r="O12" s="37"/>
      <c r="P12" s="37"/>
      <c r="Q12" s="37"/>
      <c r="R12" s="46"/>
      <c r="T12" s="212"/>
      <c r="U12" s="212"/>
      <c r="V12" s="212"/>
      <c r="W12" s="212"/>
      <c r="Y12" s="212" t="s">
        <v>26</v>
      </c>
      <c r="Z12" s="212"/>
      <c r="AA12" s="212"/>
      <c r="AG12" s="46" t="s">
        <v>27</v>
      </c>
      <c r="AH12" s="46"/>
      <c r="AI12" s="46"/>
      <c r="AJ12" s="46"/>
      <c r="AN12" s="37"/>
      <c r="AO12" s="34">
        <v>0</v>
      </c>
      <c r="AP12" s="37"/>
      <c r="AQ12" s="37"/>
      <c r="AS12" s="37">
        <v>0</v>
      </c>
      <c r="AT12" s="37"/>
      <c r="AV12" s="212">
        <v>0</v>
      </c>
      <c r="AW12" s="212"/>
    </row>
    <row r="13" spans="1:49" ht="30" customHeight="1">
      <c r="C13" s="34" t="s">
        <v>26</v>
      </c>
      <c r="E13" s="34" t="s">
        <v>96</v>
      </c>
      <c r="K13" s="37"/>
      <c r="L13" s="37"/>
      <c r="M13" s="37"/>
      <c r="O13" s="37"/>
      <c r="P13" s="37"/>
      <c r="Q13" s="37"/>
      <c r="R13" s="46"/>
      <c r="T13" s="212"/>
      <c r="U13" s="212"/>
      <c r="V13" s="212"/>
      <c r="W13" s="212"/>
      <c r="Z13" s="212" t="s">
        <v>26</v>
      </c>
      <c r="AA13" s="212"/>
      <c r="AG13" s="46" t="s">
        <v>96</v>
      </c>
      <c r="AH13" s="46"/>
      <c r="AI13" s="46"/>
      <c r="AJ13" s="46"/>
      <c r="AN13" s="37"/>
      <c r="AO13" s="34">
        <v>0</v>
      </c>
      <c r="AP13" s="37"/>
      <c r="AQ13" s="37"/>
      <c r="AS13" s="37">
        <v>0</v>
      </c>
      <c r="AT13" s="37"/>
      <c r="AV13" s="212">
        <v>0</v>
      </c>
      <c r="AW13" s="212"/>
    </row>
    <row r="14" spans="1:49" ht="30" customHeight="1">
      <c r="A14" s="195" t="s">
        <v>28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</row>
    <row r="15" spans="1:49" ht="30" customHeight="1">
      <c r="C15" s="196" t="s">
        <v>97</v>
      </c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O15" s="196" t="s">
        <v>99</v>
      </c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K15" s="212"/>
      <c r="AL15" s="212"/>
      <c r="AM15" s="212"/>
      <c r="AO15" s="212"/>
      <c r="AP15" s="212"/>
      <c r="AQ15" s="212"/>
      <c r="AS15" s="212"/>
      <c r="AT15" s="212"/>
    </row>
    <row r="16" spans="1:49" ht="30" customHeight="1">
      <c r="A16" s="41" t="s">
        <v>16</v>
      </c>
      <c r="C16" s="36" t="s">
        <v>23</v>
      </c>
      <c r="D16" s="35"/>
      <c r="E16" s="36" t="s">
        <v>25</v>
      </c>
      <c r="F16" s="35"/>
      <c r="G16" s="215" t="s">
        <v>18</v>
      </c>
      <c r="H16" s="215"/>
      <c r="I16" s="215"/>
      <c r="J16" s="35"/>
      <c r="K16" s="215" t="s">
        <v>19</v>
      </c>
      <c r="L16" s="215"/>
      <c r="M16" s="215"/>
      <c r="O16" s="215" t="s">
        <v>23</v>
      </c>
      <c r="P16" s="215"/>
      <c r="Q16" s="215"/>
      <c r="R16" s="215"/>
      <c r="S16" s="215"/>
      <c r="T16" s="35"/>
      <c r="U16" s="215" t="s">
        <v>25</v>
      </c>
      <c r="V16" s="215"/>
      <c r="W16" s="215"/>
      <c r="X16" s="215"/>
      <c r="Y16" s="215"/>
      <c r="Z16" s="35"/>
      <c r="AA16" s="215" t="s">
        <v>18</v>
      </c>
      <c r="AB16" s="215"/>
      <c r="AC16" s="215"/>
      <c r="AD16" s="215"/>
      <c r="AE16" s="215"/>
      <c r="AF16" s="35"/>
      <c r="AG16" s="215" t="s">
        <v>19</v>
      </c>
      <c r="AH16" s="215"/>
      <c r="AI16" s="215"/>
      <c r="AK16" s="212"/>
      <c r="AL16" s="212"/>
      <c r="AM16" s="212"/>
      <c r="AO16" s="212"/>
      <c r="AP16" s="212"/>
      <c r="AQ16" s="212"/>
      <c r="AS16" s="212"/>
      <c r="AT16" s="212"/>
    </row>
    <row r="17" spans="1:46" ht="30" customHeight="1">
      <c r="A17" s="35"/>
      <c r="C17" s="35"/>
      <c r="E17" s="35"/>
      <c r="G17" s="213"/>
      <c r="H17" s="213"/>
      <c r="I17" s="213"/>
      <c r="K17" s="213"/>
      <c r="L17" s="213"/>
      <c r="M17" s="213"/>
      <c r="O17" s="213"/>
      <c r="P17" s="213"/>
      <c r="Q17" s="213"/>
      <c r="R17" s="213"/>
      <c r="S17" s="213"/>
      <c r="U17" s="213"/>
      <c r="V17" s="213"/>
      <c r="W17" s="213"/>
      <c r="X17" s="213"/>
      <c r="Y17" s="213"/>
      <c r="AA17" s="213"/>
      <c r="AB17" s="213"/>
      <c r="AC17" s="213"/>
      <c r="AD17" s="213"/>
      <c r="AE17" s="213"/>
      <c r="AG17" s="213"/>
      <c r="AH17" s="213"/>
      <c r="AI17" s="213"/>
      <c r="AK17" s="212"/>
      <c r="AL17" s="212"/>
      <c r="AM17" s="212"/>
      <c r="AO17" s="212"/>
      <c r="AP17" s="212"/>
      <c r="AQ17" s="212"/>
      <c r="AS17" s="212"/>
      <c r="AT17" s="212"/>
    </row>
  </sheetData>
  <mergeCells count="72">
    <mergeCell ref="AS15:AT15"/>
    <mergeCell ref="AS16:AT16"/>
    <mergeCell ref="AS17:AT17"/>
    <mergeCell ref="AO16:AQ16"/>
    <mergeCell ref="AO17:AQ17"/>
    <mergeCell ref="AK16:AM16"/>
    <mergeCell ref="AK17:AM17"/>
    <mergeCell ref="C15:M15"/>
    <mergeCell ref="O15:AI15"/>
    <mergeCell ref="G16:I16"/>
    <mergeCell ref="K16:M16"/>
    <mergeCell ref="O16:S16"/>
    <mergeCell ref="AG17:AI17"/>
    <mergeCell ref="AA17:AE17"/>
    <mergeCell ref="U17:Y17"/>
    <mergeCell ref="O17:S17"/>
    <mergeCell ref="U16:Y16"/>
    <mergeCell ref="AA16:AE16"/>
    <mergeCell ref="AG16:AI16"/>
    <mergeCell ref="K17:M17"/>
    <mergeCell ref="G17:I17"/>
    <mergeCell ref="AK15:AM15"/>
    <mergeCell ref="AO15:AQ15"/>
    <mergeCell ref="A14:AW14"/>
    <mergeCell ref="G11:I11"/>
    <mergeCell ref="AE10:AI10"/>
    <mergeCell ref="AK10:AM10"/>
    <mergeCell ref="AO10:AQ10"/>
    <mergeCell ref="G10:I10"/>
    <mergeCell ref="K10:M10"/>
    <mergeCell ref="O10:Q10"/>
    <mergeCell ref="S10:W10"/>
    <mergeCell ref="AS10:AT10"/>
    <mergeCell ref="Y11:AA11"/>
    <mergeCell ref="Y12:AA12"/>
    <mergeCell ref="Z13:AA13"/>
    <mergeCell ref="T11:W11"/>
    <mergeCell ref="A1:AW1"/>
    <mergeCell ref="A2:AW2"/>
    <mergeCell ref="A3:AW3"/>
    <mergeCell ref="A4:AW4"/>
    <mergeCell ref="I5:AA5"/>
    <mergeCell ref="AC5:AS5"/>
    <mergeCell ref="AC6:AG6"/>
    <mergeCell ref="AI6:AK6"/>
    <mergeCell ref="AM6:AO6"/>
    <mergeCell ref="AQ6:AS6"/>
    <mergeCell ref="A5:G5"/>
    <mergeCell ref="A6:G6"/>
    <mergeCell ref="I6:K6"/>
    <mergeCell ref="M6:O6"/>
    <mergeCell ref="Q6:U6"/>
    <mergeCell ref="W6:AA6"/>
    <mergeCell ref="A7:G7"/>
    <mergeCell ref="Y10:AC10"/>
    <mergeCell ref="AV10:AW10"/>
    <mergeCell ref="AM7:AO7"/>
    <mergeCell ref="AQ7:AS7"/>
    <mergeCell ref="AC7:AG7"/>
    <mergeCell ref="AI7:AK7"/>
    <mergeCell ref="I7:K7"/>
    <mergeCell ref="M7:O7"/>
    <mergeCell ref="Q7:U7"/>
    <mergeCell ref="W7:AA7"/>
    <mergeCell ref="T13:W13"/>
    <mergeCell ref="T12:W12"/>
    <mergeCell ref="A8:AW8"/>
    <mergeCell ref="C9:W9"/>
    <mergeCell ref="Y9:AV9"/>
    <mergeCell ref="AV11:AW11"/>
    <mergeCell ref="AV12:AW12"/>
    <mergeCell ref="AV13:AW13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48DE-4776-449B-873F-95F0E2E3A380}">
  <sheetPr>
    <tabColor theme="0"/>
    <pageSetUpPr fitToPage="1"/>
  </sheetPr>
  <dimension ref="A1:Q16"/>
  <sheetViews>
    <sheetView rightToLeft="1" tabSelected="1" view="pageBreakPreview" topLeftCell="A3" zoomScaleNormal="100" zoomScaleSheetLayoutView="100" workbookViewId="0">
      <selection activeCell="E15" sqref="E15"/>
    </sheetView>
  </sheetViews>
  <sheetFormatPr defaultRowHeight="30" customHeight="1"/>
  <cols>
    <col min="1" max="1" width="39" style="66" customWidth="1"/>
    <col min="2" max="2" width="1.28515625" style="66" customWidth="1"/>
    <col min="3" max="3" width="16.85546875" style="66" customWidth="1"/>
    <col min="4" max="4" width="1.28515625" style="66" customWidth="1"/>
    <col min="5" max="5" width="20.7109375" style="66" customWidth="1"/>
    <col min="6" max="6" width="1.28515625" style="66" customWidth="1"/>
    <col min="7" max="7" width="15.5703125" style="66" customWidth="1"/>
    <col min="8" max="8" width="1.28515625" style="66" customWidth="1"/>
    <col min="9" max="9" width="16.5703125" style="66" customWidth="1"/>
    <col min="10" max="11" width="1.28515625" style="66" customWidth="1"/>
    <col min="12" max="12" width="15.5703125" style="66" customWidth="1"/>
    <col min="13" max="13" width="1.28515625" style="66" customWidth="1"/>
    <col min="14" max="14" width="20.42578125" style="66" customWidth="1"/>
    <col min="15" max="15" width="0.28515625" style="68" customWidth="1"/>
    <col min="16" max="16" width="6.7109375" style="68" customWidth="1"/>
    <col min="17" max="17" width="14.7109375" style="68" bestFit="1" customWidth="1"/>
    <col min="18" max="16384" width="9.140625" style="68"/>
  </cols>
  <sheetData>
    <row r="1" spans="1:17" ht="30" customHeight="1">
      <c r="A1" s="194" t="s">
        <v>103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7" ht="30" customHeight="1">
      <c r="A2" s="194" t="s">
        <v>83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7" ht="30" customHeight="1">
      <c r="A3" s="194" t="s">
        <v>111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7" s="69" customFormat="1" ht="30" customHeight="1">
      <c r="A4" s="195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7" s="69" customFormat="1" ht="30" customHeight="1">
      <c r="A5" s="197" t="s">
        <v>123</v>
      </c>
      <c r="B5" s="197"/>
      <c r="C5" s="197"/>
      <c r="D5" s="197"/>
      <c r="E5" s="197"/>
      <c r="F5" s="187"/>
      <c r="G5" s="187"/>
      <c r="H5" s="187"/>
      <c r="I5" s="187"/>
      <c r="J5" s="187"/>
      <c r="K5" s="187"/>
      <c r="L5" s="187"/>
      <c r="M5" s="187"/>
      <c r="N5" s="187"/>
    </row>
    <row r="6" spans="1:17" ht="30" customHeight="1">
      <c r="A6" s="196" t="s">
        <v>16</v>
      </c>
      <c r="B6" s="34"/>
      <c r="C6" s="194" t="s">
        <v>112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7" ht="42">
      <c r="A7" s="196"/>
      <c r="B7" s="34"/>
      <c r="C7" s="74" t="s">
        <v>8</v>
      </c>
      <c r="D7" s="35"/>
      <c r="E7" s="74" t="s">
        <v>114</v>
      </c>
      <c r="F7" s="35"/>
      <c r="G7" s="74" t="s">
        <v>115</v>
      </c>
      <c r="H7" s="34"/>
      <c r="I7" s="192" t="s">
        <v>116</v>
      </c>
      <c r="J7" s="35"/>
      <c r="K7" s="35"/>
      <c r="L7" s="74" t="s">
        <v>117</v>
      </c>
      <c r="M7" s="74"/>
      <c r="N7" s="74" t="s">
        <v>122</v>
      </c>
    </row>
    <row r="8" spans="1:17" ht="30" customHeight="1">
      <c r="A8" s="57" t="s">
        <v>104</v>
      </c>
      <c r="B8" s="34"/>
      <c r="C8" s="75">
        <v>20000</v>
      </c>
      <c r="D8" s="76"/>
      <c r="E8" s="77">
        <v>10350</v>
      </c>
      <c r="F8" s="76"/>
      <c r="G8" s="191">
        <v>195129896</v>
      </c>
      <c r="H8" s="34"/>
      <c r="I8" s="193">
        <v>-0.05</v>
      </c>
      <c r="J8" s="34"/>
      <c r="K8" s="34"/>
      <c r="L8" s="37">
        <v>196650000</v>
      </c>
      <c r="M8" s="34"/>
      <c r="N8" s="37"/>
    </row>
    <row r="9" spans="1:17" ht="30" customHeight="1">
      <c r="A9" s="55" t="s">
        <v>105</v>
      </c>
      <c r="B9" s="34"/>
      <c r="C9" s="40">
        <v>400000</v>
      </c>
      <c r="D9" s="76"/>
      <c r="E9" s="39">
        <v>4451</v>
      </c>
      <c r="F9" s="76"/>
      <c r="G9" s="131">
        <v>1678305633</v>
      </c>
      <c r="H9" s="34"/>
      <c r="I9" s="193">
        <v>-0.05</v>
      </c>
      <c r="J9" s="34"/>
      <c r="K9" s="34"/>
      <c r="L9" s="37">
        <v>1691380000</v>
      </c>
      <c r="M9" s="34"/>
      <c r="N9" s="37"/>
    </row>
    <row r="10" spans="1:17" ht="30" customHeight="1">
      <c r="A10" s="55" t="s">
        <v>106</v>
      </c>
      <c r="B10" s="34"/>
      <c r="C10" s="40">
        <v>250000</v>
      </c>
      <c r="D10" s="76"/>
      <c r="E10" s="39">
        <v>1090</v>
      </c>
      <c r="F10" s="76"/>
      <c r="G10" s="131">
        <v>1906522771</v>
      </c>
      <c r="H10" s="34"/>
      <c r="I10" s="193">
        <v>-0.05</v>
      </c>
      <c r="J10" s="34"/>
      <c r="K10" s="34"/>
      <c r="L10" s="37">
        <v>1921375000</v>
      </c>
      <c r="M10" s="34"/>
      <c r="N10" s="37"/>
    </row>
    <row r="11" spans="1:17" ht="30" customHeight="1">
      <c r="A11" s="55" t="s">
        <v>107</v>
      </c>
      <c r="B11" s="34"/>
      <c r="C11" s="40">
        <v>1102489</v>
      </c>
      <c r="D11" s="76"/>
      <c r="E11" s="39">
        <v>14860</v>
      </c>
      <c r="F11" s="76"/>
      <c r="G11" s="131">
        <v>15443528751</v>
      </c>
      <c r="H11" s="34"/>
      <c r="I11" s="193">
        <v>-0.05</v>
      </c>
      <c r="J11" s="34"/>
      <c r="K11" s="34"/>
      <c r="L11" s="37">
        <v>15563837213</v>
      </c>
      <c r="M11" s="34"/>
      <c r="N11" s="37"/>
    </row>
    <row r="12" spans="1:17" ht="30" customHeight="1">
      <c r="A12" s="55" t="s">
        <v>108</v>
      </c>
      <c r="B12" s="34"/>
      <c r="C12" s="40">
        <v>500571</v>
      </c>
      <c r="D12" s="76"/>
      <c r="E12" s="39">
        <v>17340</v>
      </c>
      <c r="F12" s="76"/>
      <c r="G12" s="131">
        <v>8182165229</v>
      </c>
      <c r="H12" s="34"/>
      <c r="I12" s="193">
        <v>-0.05</v>
      </c>
      <c r="J12" s="34"/>
      <c r="K12" s="34"/>
      <c r="L12" s="37">
        <v>8245906083</v>
      </c>
      <c r="M12" s="34"/>
      <c r="N12" s="37"/>
    </row>
    <row r="13" spans="1:17" ht="30" customHeight="1" thickBot="1">
      <c r="A13" s="189" t="s">
        <v>14</v>
      </c>
      <c r="B13" s="34"/>
      <c r="C13" s="79">
        <f>SUM(C8:C12)</f>
        <v>2273060</v>
      </c>
      <c r="D13" s="188">
        <f t="shared" ref="D13:L13" si="0">SUM(D8:D12)</f>
        <v>0</v>
      </c>
      <c r="E13" s="188"/>
      <c r="F13" s="188">
        <f t="shared" si="0"/>
        <v>0</v>
      </c>
      <c r="G13" s="188"/>
      <c r="H13" s="188">
        <f t="shared" si="0"/>
        <v>0</v>
      </c>
      <c r="I13" s="188"/>
      <c r="J13" s="188">
        <f t="shared" si="0"/>
        <v>0</v>
      </c>
      <c r="K13" s="188">
        <f t="shared" si="0"/>
        <v>0</v>
      </c>
      <c r="L13" s="188">
        <f t="shared" si="0"/>
        <v>27619148296</v>
      </c>
      <c r="M13" s="32"/>
      <c r="N13" s="79"/>
    </row>
    <row r="14" spans="1:17" ht="30" customHeight="1" thickTop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7" ht="30" customHeight="1">
      <c r="N15" s="71"/>
    </row>
    <row r="16" spans="1:17" ht="30" customHeight="1">
      <c r="N16" s="96"/>
      <c r="Q16" s="70"/>
    </row>
  </sheetData>
  <autoFilter ref="A1:A16" xr:uid="{00000000-0001-0000-0E00-000000000000}"/>
  <mergeCells count="7">
    <mergeCell ref="A1:N1"/>
    <mergeCell ref="A2:N2"/>
    <mergeCell ref="A3:N3"/>
    <mergeCell ref="A4:N4"/>
    <mergeCell ref="A6:A7"/>
    <mergeCell ref="A5:E5"/>
    <mergeCell ref="C6:N6"/>
  </mergeCells>
  <pageMargins left="0.39" right="0.39" top="0.39" bottom="0.39" header="0" footer="0"/>
  <pageSetup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Q17"/>
  <sheetViews>
    <sheetView rightToLeft="1" view="pageBreakPreview" zoomScaleNormal="100" zoomScaleSheetLayoutView="100" workbookViewId="0">
      <selection activeCell="L12" sqref="L12"/>
    </sheetView>
  </sheetViews>
  <sheetFormatPr defaultRowHeight="30" customHeight="1"/>
  <cols>
    <col min="1" max="1" width="5.140625" style="4" customWidth="1"/>
    <col min="2" max="2" width="33" style="4" customWidth="1"/>
    <col min="3" max="3" width="1.28515625" style="4" customWidth="1"/>
    <col min="4" max="4" width="19.28515625" style="4" customWidth="1"/>
    <col min="5" max="5" width="1.28515625" style="4" customWidth="1"/>
    <col min="6" max="6" width="19.7109375" style="4" customWidth="1"/>
    <col min="7" max="7" width="1.28515625" style="4" customWidth="1"/>
    <col min="8" max="8" width="19.5703125" style="26" customWidth="1"/>
    <col min="9" max="9" width="1.28515625" style="4" customWidth="1"/>
    <col min="10" max="10" width="22.425781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8.5703125" style="30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98" t="s">
        <v>100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7" ht="30" customHeight="1">
      <c r="A2" s="198" t="s">
        <v>83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7" ht="30" customHeight="1">
      <c r="A3" s="198" t="s">
        <v>111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7" ht="30" customHeight="1">
      <c r="A4" s="3" t="s">
        <v>29</v>
      </c>
      <c r="B4" s="203" t="s">
        <v>30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7" ht="30" customHeight="1">
      <c r="D5" s="1" t="s">
        <v>99</v>
      </c>
      <c r="F5" s="216" t="s">
        <v>4</v>
      </c>
      <c r="G5" s="216"/>
      <c r="H5" s="216"/>
      <c r="J5" s="217" t="s">
        <v>112</v>
      </c>
      <c r="K5" s="217"/>
      <c r="L5" s="217"/>
    </row>
    <row r="6" spans="1:17" ht="42" customHeight="1">
      <c r="A6" s="216" t="s">
        <v>31</v>
      </c>
      <c r="B6" s="216"/>
      <c r="D6" s="1" t="s">
        <v>32</v>
      </c>
      <c r="F6" s="1" t="s">
        <v>33</v>
      </c>
      <c r="H6" s="28" t="s">
        <v>34</v>
      </c>
      <c r="J6" s="51" t="s">
        <v>32</v>
      </c>
      <c r="L6" s="31" t="s">
        <v>13</v>
      </c>
      <c r="Q6" s="29"/>
    </row>
    <row r="7" spans="1:17" ht="30" customHeight="1">
      <c r="A7" s="207" t="s">
        <v>118</v>
      </c>
      <c r="B7" s="207"/>
      <c r="D7" s="6">
        <v>1000000</v>
      </c>
      <c r="F7" s="6">
        <v>21252391728</v>
      </c>
      <c r="H7" s="25">
        <v>-20003756000</v>
      </c>
      <c r="J7" s="8">
        <f>SUM(D7:H7)</f>
        <v>1249635728</v>
      </c>
      <c r="L7" s="53">
        <f>J7/2313123131354</f>
        <v>5.4023744393949253E-4</v>
      </c>
      <c r="O7" s="49"/>
    </row>
    <row r="8" spans="1:17" ht="30" customHeight="1">
      <c r="A8" s="206" t="s">
        <v>110</v>
      </c>
      <c r="B8" s="206"/>
      <c r="D8" s="8">
        <v>1000000000000</v>
      </c>
      <c r="F8" s="8">
        <v>1000000000000</v>
      </c>
      <c r="H8" s="26">
        <v>0</v>
      </c>
      <c r="J8" s="8">
        <f t="shared" ref="J8:J10" si="0">SUM(D8:H8)</f>
        <v>2000000000000</v>
      </c>
      <c r="L8" s="53">
        <f t="shared" ref="L8:L10" si="1">J8/2313123131354</f>
        <v>0.8646318792503227</v>
      </c>
      <c r="O8" s="8"/>
      <c r="Q8" s="29"/>
    </row>
    <row r="9" spans="1:17" ht="30" customHeight="1">
      <c r="A9" s="210" t="s">
        <v>119</v>
      </c>
      <c r="B9" s="210"/>
      <c r="D9" s="8">
        <v>0</v>
      </c>
      <c r="F9" s="8">
        <v>220000000000</v>
      </c>
      <c r="H9" s="26">
        <v>0</v>
      </c>
      <c r="J9" s="8">
        <f t="shared" si="0"/>
        <v>220000000000</v>
      </c>
      <c r="L9" s="53">
        <f t="shared" si="1"/>
        <v>9.51095067175355E-2</v>
      </c>
      <c r="O9" s="8"/>
      <c r="Q9" s="29"/>
    </row>
    <row r="10" spans="1:17" ht="30" customHeight="1">
      <c r="A10" s="206" t="s">
        <v>120</v>
      </c>
      <c r="B10" s="206"/>
      <c r="D10" s="8">
        <v>1206144897855</v>
      </c>
      <c r="F10" s="8">
        <v>26504123775</v>
      </c>
      <c r="H10" s="26">
        <v>-1200031758000</v>
      </c>
      <c r="J10" s="8">
        <f t="shared" si="0"/>
        <v>32617263630</v>
      </c>
      <c r="L10" s="53">
        <f t="shared" si="1"/>
        <v>1.410096297420505E-2</v>
      </c>
      <c r="O10" s="52"/>
      <c r="Q10" s="29"/>
    </row>
    <row r="11" spans="1:17" ht="30" hidden="1" customHeight="1">
      <c r="A11" s="206"/>
      <c r="B11" s="206"/>
      <c r="D11" s="8">
        <v>0</v>
      </c>
      <c r="F11" s="8"/>
      <c r="J11" s="8">
        <f t="shared" ref="J11" si="2">D11+F11+H11</f>
        <v>0</v>
      </c>
      <c r="L11" s="48"/>
      <c r="Q11" s="29"/>
    </row>
    <row r="12" spans="1:17" ht="30" customHeight="1" thickBot="1">
      <c r="A12" s="198" t="s">
        <v>14</v>
      </c>
      <c r="B12" s="198"/>
      <c r="D12" s="22">
        <f>SUM(D7:D10)</f>
        <v>2206145897855</v>
      </c>
      <c r="E12" s="22">
        <f t="shared" ref="E12:L12" si="3">SUM(E7:E10)</f>
        <v>0</v>
      </c>
      <c r="F12" s="22">
        <f t="shared" si="3"/>
        <v>1267756515503</v>
      </c>
      <c r="G12" s="22">
        <f t="shared" si="3"/>
        <v>0</v>
      </c>
      <c r="H12" s="22">
        <f t="shared" si="3"/>
        <v>-1220035514000</v>
      </c>
      <c r="I12" s="22">
        <f t="shared" si="3"/>
        <v>0</v>
      </c>
      <c r="J12" s="22">
        <f t="shared" si="3"/>
        <v>2253866899358</v>
      </c>
      <c r="K12" s="22">
        <f t="shared" si="3"/>
        <v>0</v>
      </c>
      <c r="L12" s="186">
        <f t="shared" si="3"/>
        <v>0.97438258638600272</v>
      </c>
      <c r="Q12" s="29"/>
    </row>
    <row r="13" spans="1:17" ht="30" customHeight="1" thickTop="1">
      <c r="F13" s="8"/>
      <c r="L13" s="16"/>
      <c r="Q13" s="49"/>
    </row>
    <row r="15" spans="1:17" ht="30" customHeight="1">
      <c r="F15" s="8"/>
      <c r="J15" s="8"/>
    </row>
    <row r="16" spans="1:17" ht="30" customHeight="1">
      <c r="F16" s="8"/>
      <c r="J16" s="8"/>
    </row>
    <row r="17" spans="6:6" ht="30" customHeight="1">
      <c r="F17" s="8"/>
    </row>
  </sheetData>
  <mergeCells count="13">
    <mergeCell ref="A12:B12"/>
    <mergeCell ref="A6:B6"/>
    <mergeCell ref="A7:B7"/>
    <mergeCell ref="A8:B8"/>
    <mergeCell ref="A10:B10"/>
    <mergeCell ref="A11:B11"/>
    <mergeCell ref="A9:B9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scale="94" fitToHeight="0" orientation="landscape" r:id="rId1"/>
  <ignoredErrors>
    <ignoredError sqref="D12:L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S22"/>
  <sheetViews>
    <sheetView rightToLeft="1" view="pageBreakPreview" zoomScaleNormal="100" zoomScaleSheetLayoutView="100" workbookViewId="0">
      <selection activeCell="J9" sqref="J9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42" customWidth="1"/>
    <col min="9" max="9" width="1.28515625" style="42" customWidth="1"/>
    <col min="10" max="10" width="15.28515625" style="42" customWidth="1"/>
    <col min="11" max="11" width="0.28515625" style="13" hidden="1" customWidth="1"/>
    <col min="12" max="12" width="13.42578125" style="13" hidden="1" customWidth="1"/>
    <col min="13" max="13" width="20.42578125" style="13" customWidth="1"/>
    <col min="14" max="14" width="9.140625" style="30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98" t="s">
        <v>100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9" ht="30" customHeight="1">
      <c r="A2" s="198" t="s">
        <v>85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9" ht="30" customHeight="1">
      <c r="A3" s="198" t="s">
        <v>111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9" ht="30" customHeight="1">
      <c r="A4" s="3" t="s">
        <v>36</v>
      </c>
      <c r="B4" s="203" t="s">
        <v>37</v>
      </c>
      <c r="C4" s="203"/>
      <c r="D4" s="203"/>
      <c r="E4" s="203"/>
      <c r="F4" s="203"/>
      <c r="G4" s="203"/>
      <c r="H4" s="203"/>
      <c r="I4" s="203"/>
      <c r="J4" s="203"/>
    </row>
    <row r="5" spans="1:19" ht="37.5" customHeight="1">
      <c r="A5" s="216" t="s">
        <v>38</v>
      </c>
      <c r="B5" s="216"/>
      <c r="D5" s="1" t="s">
        <v>39</v>
      </c>
      <c r="F5" s="1" t="s">
        <v>32</v>
      </c>
      <c r="H5" s="17" t="s">
        <v>40</v>
      </c>
      <c r="J5" s="185" t="s">
        <v>41</v>
      </c>
    </row>
    <row r="6" spans="1:19" ht="30" customHeight="1">
      <c r="A6" s="207" t="s">
        <v>42</v>
      </c>
      <c r="B6" s="207"/>
      <c r="D6" s="43" t="s">
        <v>87</v>
      </c>
      <c r="F6" s="134">
        <f>'درآمد سرمایه گذاری در سهام'!I46</f>
        <v>-1442402752</v>
      </c>
      <c r="H6" s="183">
        <v>0</v>
      </c>
      <c r="J6" s="50">
        <v>0</v>
      </c>
      <c r="M6" s="29"/>
      <c r="P6" s="29"/>
      <c r="S6" s="29"/>
    </row>
    <row r="7" spans="1:19" ht="30" customHeight="1">
      <c r="A7" s="206" t="s">
        <v>43</v>
      </c>
      <c r="B7" s="206"/>
      <c r="D7" s="44" t="s">
        <v>44</v>
      </c>
      <c r="F7" s="8">
        <v>0</v>
      </c>
      <c r="H7" s="54">
        <f>F7/F11</f>
        <v>0</v>
      </c>
      <c r="J7" s="50">
        <f>F7/2313123131354</f>
        <v>0</v>
      </c>
      <c r="M7" s="29"/>
      <c r="P7" s="29"/>
    </row>
    <row r="8" spans="1:19" ht="30" customHeight="1">
      <c r="A8" s="206" t="s">
        <v>45</v>
      </c>
      <c r="B8" s="206"/>
      <c r="D8" s="44" t="s">
        <v>88</v>
      </c>
      <c r="F8" s="8">
        <v>0</v>
      </c>
      <c r="H8" s="54">
        <f>F8/F11</f>
        <v>0</v>
      </c>
      <c r="J8" s="50">
        <f t="shared" ref="J8:J10" si="0">F8/2313123131354</f>
        <v>0</v>
      </c>
      <c r="M8" s="29"/>
    </row>
    <row r="9" spans="1:19" ht="30" customHeight="1">
      <c r="A9" s="206" t="s">
        <v>46</v>
      </c>
      <c r="B9" s="206"/>
      <c r="D9" s="44" t="s">
        <v>89</v>
      </c>
      <c r="F9" s="8">
        <f>'درآمد سپرده بانکی'!D11</f>
        <v>42081609679</v>
      </c>
      <c r="H9" s="54">
        <v>100</v>
      </c>
      <c r="J9" s="184">
        <f t="shared" si="0"/>
        <v>1.819255062931617E-2</v>
      </c>
      <c r="M9" s="29"/>
    </row>
    <row r="10" spans="1:19" ht="30" customHeight="1">
      <c r="A10" s="206" t="s">
        <v>47</v>
      </c>
      <c r="B10" s="206"/>
      <c r="D10" s="44" t="s">
        <v>90</v>
      </c>
      <c r="F10" s="8">
        <f>'سایر درآمدها'!D10</f>
        <v>0</v>
      </c>
      <c r="H10" s="54">
        <v>0</v>
      </c>
      <c r="J10" s="50">
        <f t="shared" si="0"/>
        <v>0</v>
      </c>
      <c r="M10" s="29"/>
      <c r="P10" s="49"/>
    </row>
    <row r="11" spans="1:19" ht="30" customHeight="1" thickBot="1">
      <c r="A11" s="198" t="s">
        <v>14</v>
      </c>
      <c r="B11" s="198"/>
      <c r="D11" s="8"/>
      <c r="F11" s="22">
        <f>SUM(F6:F10)</f>
        <v>40639206927</v>
      </c>
      <c r="G11" s="15"/>
      <c r="H11" s="22">
        <f>SUM(H6:H10)</f>
        <v>100</v>
      </c>
      <c r="I11" s="19"/>
      <c r="J11" s="186">
        <f>SUM(J6:J10)</f>
        <v>1.819255062931617E-2</v>
      </c>
    </row>
    <row r="12" spans="1:19" ht="30" customHeight="1" thickTop="1"/>
    <row r="13" spans="1:19" ht="30" customHeight="1">
      <c r="F13" s="13"/>
    </row>
    <row r="14" spans="1:19" ht="30" customHeight="1">
      <c r="F14" s="29"/>
    </row>
    <row r="15" spans="1:19" ht="30" customHeight="1">
      <c r="F15" s="49"/>
    </row>
    <row r="16" spans="1:19" ht="30" customHeight="1">
      <c r="B16" s="8"/>
      <c r="F16" s="29"/>
    </row>
    <row r="17" spans="2:13" ht="30" customHeight="1">
      <c r="B17" s="8"/>
      <c r="F17" s="8"/>
      <c r="J17" s="135"/>
    </row>
    <row r="18" spans="2:13" ht="30" customHeight="1">
      <c r="B18" s="8"/>
      <c r="F18" s="8"/>
      <c r="J18" s="135"/>
    </row>
    <row r="19" spans="2:13" ht="30" customHeight="1">
      <c r="B19" s="8"/>
      <c r="F19" s="8"/>
      <c r="M19" s="29"/>
    </row>
    <row r="20" spans="2:13" ht="30" customHeight="1">
      <c r="B20" s="8"/>
      <c r="F20" s="8"/>
    </row>
    <row r="21" spans="2:13" ht="30" customHeight="1">
      <c r="F21" s="8"/>
    </row>
    <row r="22" spans="2:13" ht="30" customHeight="1">
      <c r="F22" s="8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B4:J4"/>
    <mergeCell ref="A5:B5"/>
    <mergeCell ref="A3:L3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T12"/>
  <sheetViews>
    <sheetView rightToLeft="1" view="pageBreakPreview" zoomScaleNormal="100" zoomScaleSheetLayoutView="100" workbookViewId="0">
      <selection activeCell="P7" sqref="P7:P13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6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8.5703125" style="4" customWidth="1"/>
    <col min="11" max="11" width="0.28515625" style="13" customWidth="1"/>
    <col min="12" max="15" width="9.140625" style="13"/>
    <col min="16" max="16" width="14.7109375" style="13" bestFit="1" customWidth="1"/>
    <col min="17" max="17" width="15" style="13" bestFit="1" customWidth="1"/>
    <col min="18" max="16384" width="9.140625" style="13"/>
  </cols>
  <sheetData>
    <row r="1" spans="1:20" ht="30" customHeight="1">
      <c r="A1" s="198" t="s">
        <v>100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20" ht="30" customHeight="1">
      <c r="A2" s="198" t="s">
        <v>85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20" ht="30" customHeight="1">
      <c r="A3" s="198" t="s">
        <v>111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20" ht="30" customHeight="1">
      <c r="A4" s="45" t="s">
        <v>92</v>
      </c>
      <c r="B4" s="203" t="s">
        <v>54</v>
      </c>
      <c r="C4" s="203"/>
      <c r="D4" s="203"/>
      <c r="E4" s="203"/>
      <c r="F4" s="203"/>
      <c r="G4" s="203"/>
      <c r="H4" s="203"/>
      <c r="I4" s="203"/>
      <c r="J4" s="203"/>
    </row>
    <row r="5" spans="1:20" ht="30" customHeight="1">
      <c r="A5" s="210"/>
      <c r="B5" s="210"/>
      <c r="D5" s="216" t="s">
        <v>48</v>
      </c>
      <c r="E5" s="216"/>
      <c r="F5" s="216"/>
      <c r="H5" s="216" t="s">
        <v>49</v>
      </c>
      <c r="I5" s="216"/>
      <c r="J5" s="216"/>
    </row>
    <row r="6" spans="1:20" ht="44.25" customHeight="1">
      <c r="A6" s="216" t="s">
        <v>55</v>
      </c>
      <c r="B6" s="216"/>
      <c r="D6" s="12" t="s">
        <v>56</v>
      </c>
      <c r="E6" s="5"/>
      <c r="F6" s="12" t="s">
        <v>57</v>
      </c>
      <c r="H6" s="12" t="s">
        <v>56</v>
      </c>
      <c r="I6" s="5"/>
      <c r="J6" s="12" t="s">
        <v>57</v>
      </c>
      <c r="Q6" s="29"/>
      <c r="T6" s="29"/>
    </row>
    <row r="7" spans="1:20" ht="30" customHeight="1">
      <c r="A7" s="207" t="s">
        <v>35</v>
      </c>
      <c r="B7" s="207"/>
      <c r="D7" s="6">
        <f>'سود سپرده بانکی'!G7</f>
        <v>0</v>
      </c>
      <c r="F7" s="7"/>
      <c r="H7" s="6">
        <f>'سود سپرده بانکی'!M7</f>
        <v>0</v>
      </c>
      <c r="J7" s="7"/>
      <c r="P7" s="29"/>
      <c r="Q7" s="29"/>
      <c r="T7" s="29"/>
    </row>
    <row r="8" spans="1:20" ht="30" customHeight="1">
      <c r="A8" s="206" t="s">
        <v>109</v>
      </c>
      <c r="B8" s="206"/>
      <c r="D8" s="9">
        <f>'سود سپرده بانکی'!G8</f>
        <v>920562133</v>
      </c>
      <c r="F8" s="9"/>
      <c r="H8" s="9">
        <f>'سود سپرده بانکی'!M8</f>
        <v>5748733965</v>
      </c>
      <c r="J8" s="9"/>
      <c r="P8" s="29"/>
      <c r="Q8" s="29"/>
      <c r="T8" s="29"/>
    </row>
    <row r="9" spans="1:20" ht="30" customHeight="1">
      <c r="A9" s="206" t="s">
        <v>110</v>
      </c>
      <c r="B9" s="206"/>
      <c r="D9" s="9">
        <f>'سود سپرده بانکی'!G9</f>
        <v>41161047546</v>
      </c>
      <c r="F9" s="9"/>
      <c r="H9" s="9">
        <f>'سود سپرده بانکی'!M9</f>
        <v>81484113937</v>
      </c>
      <c r="J9" s="9"/>
      <c r="P9" s="29"/>
      <c r="Q9" s="29"/>
    </row>
    <row r="10" spans="1:20" ht="30" hidden="1" customHeight="1">
      <c r="A10" s="210"/>
      <c r="B10" s="210"/>
      <c r="D10" s="9"/>
      <c r="F10" s="11"/>
      <c r="H10" s="10"/>
      <c r="J10" s="11"/>
    </row>
    <row r="11" spans="1:20" ht="30" customHeight="1" thickBot="1">
      <c r="A11" s="198" t="s">
        <v>14</v>
      </c>
      <c r="B11" s="198"/>
      <c r="D11" s="22">
        <f>SUM(D7:D10)</f>
        <v>42081609679</v>
      </c>
      <c r="E11" s="15"/>
      <c r="F11" s="22"/>
      <c r="G11" s="15"/>
      <c r="H11" s="22">
        <f>SUM(H7:H10)</f>
        <v>87232847902</v>
      </c>
      <c r="I11" s="15"/>
      <c r="J11" s="22"/>
      <c r="P11" s="29"/>
      <c r="Q11" s="29"/>
    </row>
    <row r="12" spans="1:20" ht="30" customHeight="1" thickTop="1">
      <c r="P12" s="29"/>
      <c r="Q12" s="29"/>
    </row>
  </sheetData>
  <mergeCells count="13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M11"/>
  <sheetViews>
    <sheetView rightToLeft="1" view="pageBreakPreview" zoomScaleNormal="100" zoomScaleSheetLayoutView="100" workbookViewId="0">
      <selection activeCell="G11" sqref="G11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8.28515625" style="4" customWidth="1"/>
    <col min="4" max="4" width="1.28515625" style="4" customWidth="1"/>
    <col min="5" max="5" width="15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85546875" style="4" customWidth="1"/>
    <col min="10" max="10" width="1.28515625" style="4" customWidth="1"/>
    <col min="11" max="11" width="16.85546875" style="4" customWidth="1"/>
    <col min="12" max="12" width="1.28515625" style="4" customWidth="1"/>
    <col min="13" max="13" width="19.85546875" style="4" customWidth="1"/>
    <col min="14" max="14" width="0.28515625" style="13" customWidth="1"/>
    <col min="15" max="16384" width="9.140625" style="13"/>
  </cols>
  <sheetData>
    <row r="1" spans="1:13" ht="30" customHeight="1">
      <c r="A1" s="198" t="s">
        <v>102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30" customHeight="1">
      <c r="A2" s="198" t="s">
        <v>85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30" customHeight="1">
      <c r="A3" s="198" t="s">
        <v>111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30" customHeight="1">
      <c r="A4" s="203" t="s">
        <v>69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3" ht="30" customHeight="1">
      <c r="A5" s="216" t="s">
        <v>38</v>
      </c>
      <c r="C5" s="216" t="s">
        <v>48</v>
      </c>
      <c r="D5" s="216"/>
      <c r="E5" s="216"/>
      <c r="F5" s="216"/>
      <c r="G5" s="216"/>
      <c r="I5" s="216" t="s">
        <v>49</v>
      </c>
      <c r="J5" s="216"/>
      <c r="K5" s="216"/>
      <c r="L5" s="216"/>
      <c r="M5" s="216"/>
    </row>
    <row r="6" spans="1:13" ht="30" customHeight="1">
      <c r="A6" s="216"/>
      <c r="C6" s="12" t="s">
        <v>67</v>
      </c>
      <c r="D6" s="5"/>
      <c r="E6" s="12" t="s">
        <v>65</v>
      </c>
      <c r="F6" s="5"/>
      <c r="G6" s="12" t="s">
        <v>68</v>
      </c>
      <c r="I6" s="12" t="s">
        <v>67</v>
      </c>
      <c r="J6" s="5"/>
      <c r="K6" s="12" t="s">
        <v>65</v>
      </c>
      <c r="L6" s="5"/>
      <c r="M6" s="12" t="s">
        <v>68</v>
      </c>
    </row>
    <row r="7" spans="1:13" ht="30" customHeight="1">
      <c r="A7" s="20" t="s">
        <v>118</v>
      </c>
      <c r="C7" s="8">
        <v>0</v>
      </c>
      <c r="E7" s="6">
        <v>0</v>
      </c>
      <c r="G7" s="6">
        <f>C7+E7</f>
        <v>0</v>
      </c>
      <c r="I7" s="8">
        <v>0</v>
      </c>
      <c r="K7" s="6">
        <v>0</v>
      </c>
      <c r="M7" s="8">
        <f>I7+K7</f>
        <v>0</v>
      </c>
    </row>
    <row r="8" spans="1:13" ht="30" customHeight="1">
      <c r="A8" s="21" t="s">
        <v>121</v>
      </c>
      <c r="C8" s="8">
        <v>920562133</v>
      </c>
      <c r="E8" s="8">
        <v>0</v>
      </c>
      <c r="G8" s="8">
        <f>C8+E8</f>
        <v>920562133</v>
      </c>
      <c r="I8" s="8">
        <v>5748733965</v>
      </c>
      <c r="K8" s="8">
        <v>0</v>
      </c>
      <c r="M8" s="8">
        <f t="shared" ref="M8:M10" si="0">I8+K8</f>
        <v>5748733965</v>
      </c>
    </row>
    <row r="9" spans="1:13" ht="30" customHeight="1">
      <c r="A9" s="21" t="s">
        <v>110</v>
      </c>
      <c r="C9" s="8">
        <v>41364383546</v>
      </c>
      <c r="E9" s="26">
        <v>-203336000</v>
      </c>
      <c r="G9" s="8">
        <f>C9+E9</f>
        <v>41161047546</v>
      </c>
      <c r="I9" s="8">
        <v>81857534217</v>
      </c>
      <c r="K9" s="26">
        <v>-373420280</v>
      </c>
      <c r="M9" s="8">
        <f t="shared" si="0"/>
        <v>81484113937</v>
      </c>
    </row>
    <row r="10" spans="1:13" ht="30" hidden="1" customHeight="1">
      <c r="A10" s="21"/>
      <c r="C10" s="10"/>
      <c r="E10" s="10">
        <v>0</v>
      </c>
      <c r="G10" s="8">
        <f>C10+E10</f>
        <v>0</v>
      </c>
      <c r="I10" s="10"/>
      <c r="K10" s="10">
        <v>0</v>
      </c>
      <c r="M10" s="8">
        <f t="shared" si="0"/>
        <v>0</v>
      </c>
    </row>
    <row r="11" spans="1:13" ht="30" customHeight="1">
      <c r="A11" s="15" t="s">
        <v>14</v>
      </c>
      <c r="C11" s="22">
        <f>SUM(C7:C10)</f>
        <v>42284945679</v>
      </c>
      <c r="D11" s="15"/>
      <c r="E11" s="27">
        <f>E7+E8+E9</f>
        <v>-203336000</v>
      </c>
      <c r="F11" s="15"/>
      <c r="G11" s="22">
        <f>SUM(G7:G10)</f>
        <v>42081609679</v>
      </c>
      <c r="H11" s="15"/>
      <c r="I11" s="22">
        <f>SUM(I7:I10)</f>
        <v>87606268182</v>
      </c>
      <c r="J11" s="15"/>
      <c r="K11" s="27">
        <f>K7+K8+K9</f>
        <v>-373420280</v>
      </c>
      <c r="L11" s="15"/>
      <c r="M11" s="181">
        <f>SUM(M7:M10)</f>
        <v>87232847902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درآمد سود سهام</vt:lpstr>
      <vt:lpstr>صورت وضعیت</vt:lpstr>
      <vt:lpstr>سهام</vt:lpstr>
      <vt:lpstr>اوراق مشتقه</vt:lpstr>
      <vt:lpstr>تعدیل قیمت</vt:lpstr>
      <vt:lpstr>سپرده</vt:lpstr>
      <vt:lpstr>درآمد</vt:lpstr>
      <vt:lpstr>درآمد سپرده بانکی</vt:lpstr>
      <vt:lpstr>سود سپرده بانکی</vt:lpstr>
      <vt:lpstr>سایر درآمدها</vt:lpstr>
      <vt:lpstr>درآمد سرمایه گذاری در سهام</vt:lpstr>
      <vt:lpstr>درآمد ناشی از تغییر قیمت اوراق</vt:lpstr>
      <vt:lpstr>درآمد ناشی از فروش  </vt:lpstr>
      <vt:lpstr>درآمد اعمال اختیار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  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2026-02-22T09:39:15Z</cp:lastPrinted>
  <dcterms:created xsi:type="dcterms:W3CDTF">2025-08-26T14:40:41Z</dcterms:created>
  <dcterms:modified xsi:type="dcterms:W3CDTF">2026-04-25T07:10:30Z</dcterms:modified>
</cp:coreProperties>
</file>