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\official\صندوق\Bakhshi Sanaye Surena\سورنا فود\پرتفوی ماهانه\"/>
    </mc:Choice>
  </mc:AlternateContent>
  <xr:revisionPtr revIDLastSave="0" documentId="13_ncr:1_{1FB9D5B2-ED29-42D6-9E1E-27D3554AA202}" xr6:coauthVersionLast="47" xr6:coauthVersionMax="47" xr10:uidLastSave="{00000000-0000-0000-0000-000000000000}"/>
  <bookViews>
    <workbookView xWindow="-120" yWindow="-120" windowWidth="29040" windowHeight="15840" tabRatio="929" firstSheet="4" activeTab="15" xr2:uid="{00000000-000D-0000-FFFF-FFFF00000000}"/>
  </bookViews>
  <sheets>
    <sheet name="صورت وضعیت" sheetId="1" r:id="rId1"/>
    <sheet name="سهام" sheetId="28" r:id="rId2"/>
    <sheet name="اوراق" sheetId="5" r:id="rId3"/>
    <sheet name="اوراق مشتقه" sheetId="3" r:id="rId4"/>
    <sheet name="سپرده" sheetId="7" r:id="rId5"/>
    <sheet name="درآمد" sheetId="8" r:id="rId6"/>
    <sheet name="درآمد سرمایه گذاری در سهام" sheetId="9" r:id="rId7"/>
    <sheet name="درآمد سرمایه گذاری در اوراق به" sheetId="11" r:id="rId8"/>
    <sheet name="مبالغ تخصیصی اوراق" sheetId="12" r:id="rId9"/>
    <sheet name="درآمد سود سپرده" sheetId="22" r:id="rId10"/>
    <sheet name="سایر درآمدها" sheetId="14" r:id="rId11"/>
    <sheet name="درآمد سود سهام" sheetId="15" r:id="rId12"/>
    <sheet name="سود اوراق بهادار" sheetId="17" r:id="rId13"/>
    <sheet name="درآمد ناشی از فروش" sheetId="19" r:id="rId14"/>
    <sheet name="درآمد ناشی از تغییر قیمت اوراق" sheetId="21" r:id="rId15"/>
    <sheet name="سود سپرده بانکی" sheetId="23" r:id="rId16"/>
  </sheets>
  <definedNames>
    <definedName name="_xlnm._FilterDatabase" localSheetId="14" hidden="1">'درآمد ناشی از تغییر قیمت اوراق'!$A$1:$Q$46</definedName>
    <definedName name="_xlnm._FilterDatabase" localSheetId="13" hidden="1">'درآمد ناشی از فروش'!$A$1:$R$10</definedName>
    <definedName name="_xlnm._FilterDatabase" localSheetId="1" hidden="1">سهام!$A$7:$B$56</definedName>
    <definedName name="_xlnm.Print_Area" localSheetId="2">اوراق!$A$1:$AM$11</definedName>
    <definedName name="_xlnm.Print_Area" localSheetId="3">'اوراق مشتقه'!$A$1:$AU$12</definedName>
    <definedName name="_xlnm.Print_Area" localSheetId="5">درآمد!$A$1:$K$11</definedName>
    <definedName name="_xlnm.Print_Area" localSheetId="7">'درآمد سرمایه گذاری در اوراق به'!$A$1:$R$10</definedName>
    <definedName name="_xlnm.Print_Area" localSheetId="6">'درآمد سرمایه گذاری در سهام'!$A$1:$X$57</definedName>
    <definedName name="_xlnm.Print_Area" localSheetId="9">'درآمد سود سپرده'!$A$1:$K$11</definedName>
    <definedName name="_xlnm.Print_Area" localSheetId="11">'درآمد سود سهام'!$A$1:$T$15</definedName>
    <definedName name="_xlnm.Print_Area" localSheetId="14">'درآمد ناشی از تغییر قیمت اوراق'!$A$1:$R$46</definedName>
    <definedName name="_xlnm.Print_Area" localSheetId="13">'درآمد ناشی از فروش'!$A$1:$Q$32</definedName>
    <definedName name="_xlnm.Print_Area" localSheetId="10">'سایر درآمدها'!$A$1:$G$9</definedName>
    <definedName name="_xlnm.Print_Area" localSheetId="4">سپرده!$A$1:$M$14</definedName>
    <definedName name="_xlnm.Print_Area" localSheetId="1">سهام!$A$1:$Z$56</definedName>
    <definedName name="_xlnm.Print_Area" localSheetId="12">'سود اوراق بهادار'!$A$1:$T$13</definedName>
    <definedName name="_xlnm.Print_Area" localSheetId="0">'صورت وضعیت'!$A$1:$C$25</definedName>
    <definedName name="_xlnm.Print_Area" localSheetId="8">'مبالغ تخصیصی اوراق'!$A$1:$Q$9</definedName>
    <definedName name="_xlnm.Print_Titles" localSheetId="6">'درآمد سرمایه گذاری در سهام'!$5:$7</definedName>
    <definedName name="_xlnm.Print_Titles" localSheetId="14">'درآمد ناشی از تغییر قیمت اوراق'!$5:$6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8" l="1"/>
  <c r="F6" i="8"/>
  <c r="V56" i="9"/>
  <c r="T56" i="9"/>
  <c r="T51" i="9"/>
  <c r="T52" i="9"/>
  <c r="T53" i="9"/>
  <c r="T54" i="9"/>
  <c r="T55" i="9"/>
  <c r="T50" i="9"/>
  <c r="T39" i="9"/>
  <c r="T9" i="9"/>
  <c r="T10" i="9"/>
  <c r="T8" i="9"/>
  <c r="I56" i="9"/>
  <c r="I51" i="9"/>
  <c r="I52" i="9"/>
  <c r="I53" i="9"/>
  <c r="I54" i="9"/>
  <c r="I55" i="9"/>
  <c r="I50" i="9"/>
  <c r="I39" i="9"/>
  <c r="I9" i="9"/>
  <c r="I10" i="9"/>
  <c r="I8" i="9"/>
  <c r="G56" i="9"/>
  <c r="R56" i="9"/>
  <c r="E56" i="9"/>
  <c r="P56" i="9"/>
  <c r="Q46" i="21"/>
  <c r="O46" i="21"/>
  <c r="M46" i="21"/>
  <c r="K46" i="21"/>
  <c r="I46" i="21"/>
  <c r="G46" i="21"/>
  <c r="E46" i="21"/>
  <c r="C46" i="21"/>
  <c r="I45" i="21"/>
  <c r="I23" i="19"/>
  <c r="I14" i="19"/>
  <c r="I19" i="19"/>
  <c r="I18" i="19"/>
  <c r="Q23" i="19"/>
  <c r="Q16" i="19"/>
  <c r="Q14" i="19"/>
  <c r="Q19" i="19"/>
  <c r="Q18" i="19"/>
  <c r="Z56" i="28"/>
  <c r="M39" i="9" l="1"/>
  <c r="I45" i="9"/>
  <c r="I46" i="9"/>
  <c r="I47" i="9"/>
  <c r="I48" i="9"/>
  <c r="I49" i="9"/>
  <c r="T45" i="9"/>
  <c r="T46" i="9"/>
  <c r="T47" i="9"/>
  <c r="T48" i="9"/>
  <c r="T49" i="9"/>
  <c r="D56" i="9"/>
  <c r="F56" i="9"/>
  <c r="H56" i="9"/>
  <c r="J56" i="9"/>
  <c r="K56" i="9"/>
  <c r="L56" i="9"/>
  <c r="N56" i="9"/>
  <c r="O56" i="9"/>
  <c r="Q56" i="9"/>
  <c r="S56" i="9"/>
  <c r="M14" i="9"/>
  <c r="M42" i="9"/>
  <c r="T42" i="9" s="1"/>
  <c r="M41" i="9"/>
  <c r="T41" i="9" s="1"/>
  <c r="M40" i="9"/>
  <c r="T40" i="9" s="1"/>
  <c r="M23" i="9"/>
  <c r="T23" i="9" s="1"/>
  <c r="T16" i="9"/>
  <c r="M15" i="9"/>
  <c r="T15" i="9" s="1"/>
  <c r="I15" i="9"/>
  <c r="I17" i="9"/>
  <c r="T36" i="9"/>
  <c r="T37" i="9"/>
  <c r="C31" i="19"/>
  <c r="D31" i="19"/>
  <c r="E31" i="19"/>
  <c r="F31" i="19"/>
  <c r="G31" i="19"/>
  <c r="H31" i="19"/>
  <c r="I31" i="19"/>
  <c r="J31" i="19"/>
  <c r="K31" i="19"/>
  <c r="L31" i="19"/>
  <c r="M31" i="19"/>
  <c r="N31" i="19"/>
  <c r="O31" i="19"/>
  <c r="P31" i="19"/>
  <c r="Q31" i="19"/>
  <c r="D46" i="21"/>
  <c r="F46" i="21"/>
  <c r="H46" i="21"/>
  <c r="J46" i="21"/>
  <c r="L46" i="21"/>
  <c r="N46" i="21"/>
  <c r="P46" i="21"/>
  <c r="T20" i="9"/>
  <c r="C10" i="3"/>
  <c r="D11" i="22"/>
  <c r="H11" i="22"/>
  <c r="D13" i="7"/>
  <c r="F13" i="7"/>
  <c r="H13" i="7"/>
  <c r="J13" i="7"/>
  <c r="D56" i="28"/>
  <c r="E56" i="28"/>
  <c r="F56" i="28"/>
  <c r="G56" i="28"/>
  <c r="H56" i="28"/>
  <c r="I56" i="28"/>
  <c r="L56" i="28"/>
  <c r="J56" i="28"/>
  <c r="K56" i="28"/>
  <c r="M56" i="28"/>
  <c r="N56" i="28"/>
  <c r="O56" i="28"/>
  <c r="P56" i="28"/>
  <c r="Q56" i="28"/>
  <c r="R56" i="28"/>
  <c r="S56" i="28"/>
  <c r="U56" i="28"/>
  <c r="V56" i="28"/>
  <c r="W56" i="28"/>
  <c r="X56" i="28"/>
  <c r="T44" i="9"/>
  <c r="T30" i="9"/>
  <c r="T31" i="9"/>
  <c r="T32" i="9"/>
  <c r="T33" i="9"/>
  <c r="T34" i="9"/>
  <c r="T35" i="9"/>
  <c r="T21" i="9"/>
  <c r="T22" i="9"/>
  <c r="T25" i="9"/>
  <c r="T26" i="9"/>
  <c r="T27" i="9"/>
  <c r="T28" i="9"/>
  <c r="T29" i="9"/>
  <c r="T12" i="9"/>
  <c r="T13" i="9"/>
  <c r="T14" i="9"/>
  <c r="T17" i="9"/>
  <c r="T18" i="9"/>
  <c r="T19" i="9"/>
  <c r="T11" i="9"/>
  <c r="I44" i="9"/>
  <c r="I42" i="9"/>
  <c r="I41" i="9"/>
  <c r="I40" i="9"/>
  <c r="I37" i="9"/>
  <c r="I36" i="9"/>
  <c r="I35" i="9"/>
  <c r="I34" i="9"/>
  <c r="I33" i="9"/>
  <c r="I28" i="9"/>
  <c r="I29" i="9"/>
  <c r="I30" i="9"/>
  <c r="I31" i="9"/>
  <c r="I32" i="9"/>
  <c r="I25" i="9"/>
  <c r="I26" i="9"/>
  <c r="I27" i="9"/>
  <c r="I21" i="9"/>
  <c r="I22" i="9"/>
  <c r="I23" i="9"/>
  <c r="I13" i="9"/>
  <c r="I14" i="9"/>
  <c r="I18" i="9"/>
  <c r="I19" i="9"/>
  <c r="I12" i="9"/>
  <c r="I11" i="9"/>
  <c r="T38" i="9"/>
  <c r="C38" i="9"/>
  <c r="I38" i="9" s="1"/>
  <c r="C16" i="9"/>
  <c r="I16" i="9" s="1"/>
  <c r="C20" i="9"/>
  <c r="I20" i="9" s="1"/>
  <c r="T24" i="9"/>
  <c r="L13" i="7"/>
  <c r="Q14" i="15"/>
  <c r="O14" i="15"/>
  <c r="M14" i="15"/>
  <c r="K14" i="15"/>
  <c r="I14" i="15"/>
  <c r="I43" i="9"/>
  <c r="J10" i="8"/>
  <c r="M56" i="9" l="1"/>
  <c r="C56" i="9"/>
  <c r="I24" i="9"/>
  <c r="T43" i="9"/>
  <c r="S14" i="15"/>
  <c r="F9" i="14"/>
  <c r="D9" i="14"/>
  <c r="F8" i="8" l="1"/>
  <c r="C10" i="23"/>
  <c r="I10" i="23"/>
  <c r="M10" i="23" l="1"/>
  <c r="G10" i="23"/>
  <c r="AJ10" i="5" l="1"/>
  <c r="AB10" i="5"/>
  <c r="Z10" i="5"/>
  <c r="P10" i="5"/>
  <c r="R10" i="5"/>
  <c r="T10" i="5"/>
  <c r="AL10" i="5"/>
  <c r="X10" i="5"/>
  <c r="V10" i="5"/>
  <c r="AH10" i="5"/>
  <c r="H9" i="11" l="1"/>
  <c r="N9" i="11"/>
  <c r="F9" i="11"/>
  <c r="AD10" i="5"/>
  <c r="J8" i="11" l="1"/>
  <c r="F9" i="8"/>
  <c r="M9" i="17"/>
  <c r="D9" i="11" s="1"/>
  <c r="S9" i="17"/>
  <c r="L9" i="11" s="1"/>
  <c r="I9" i="17"/>
  <c r="O9" i="17"/>
  <c r="L6" i="11"/>
  <c r="R8" i="11" l="1"/>
  <c r="P9" i="11"/>
  <c r="K5" i="19"/>
  <c r="J9" i="11"/>
  <c r="K5" i="21"/>
  <c r="O5" i="15"/>
  <c r="O6" i="17"/>
  <c r="R9" i="11" l="1"/>
  <c r="H10" i="8" l="1"/>
</calcChain>
</file>

<file path=xl/sharedStrings.xml><?xml version="1.0" encoding="utf-8"?>
<sst xmlns="http://schemas.openxmlformats.org/spreadsheetml/2006/main" count="443" uniqueCount="171">
  <si>
    <t>صورت وضعیت پرتفوی</t>
  </si>
  <si>
    <t>تغییرات طی دوره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</si>
  <si>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</si>
  <si>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</si>
  <si>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</si>
  <si>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</si>
  <si>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</si>
  <si>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</si>
  <si>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</si>
  <si>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</si>
  <si>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</si>
  <si>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جمع</t>
  </si>
  <si>
    <t>اطلاعات آماری مرتبط با اوراق اختیار فروش تبعی خریداری شده توسط صندوق سرمایه گذاری:</t>
  </si>
  <si>
    <t>نام سهام</t>
  </si>
  <si>
    <t>تعداد اوراق تبعی</t>
  </si>
  <si>
    <t>قیمت اعمال</t>
  </si>
  <si>
    <t>تاریخ اعمال</t>
  </si>
  <si>
    <t>نرخ سود موثر</t>
  </si>
  <si>
    <t>تعداد اوراق</t>
  </si>
  <si>
    <t>اطلاعات اوراق با درآمد ثابت</t>
  </si>
  <si>
    <t>نام اوراق</t>
  </si>
  <si>
    <t>دارای مجوز از سازمان</t>
  </si>
  <si>
    <t>پذیرفته شده در بورس یا فرابورس</t>
  </si>
  <si>
    <t>تاریخ انتشار اوراق</t>
  </si>
  <si>
    <t>تاریخ سررسید</t>
  </si>
  <si>
    <t>نرخ سود اسمی</t>
  </si>
  <si>
    <t>سپرده های بانکی</t>
  </si>
  <si>
    <t>مبلغ</t>
  </si>
  <si>
    <t>افزایش</t>
  </si>
  <si>
    <t>کاهش</t>
  </si>
  <si>
    <t>صورت وضعیت درآمدها</t>
  </si>
  <si>
    <t>شرح</t>
  </si>
  <si>
    <t>یادداشت</t>
  </si>
  <si>
    <t>درصد از کل درآمدها</t>
  </si>
  <si>
    <t>درصد از کل دارایی ها</t>
  </si>
  <si>
    <t>طی ماه</t>
  </si>
  <si>
    <t>سهام</t>
  </si>
  <si>
    <t>درآمد سود سهام</t>
  </si>
  <si>
    <t>درآمد تغییر ارزش</t>
  </si>
  <si>
    <t>درآمد فروش</t>
  </si>
  <si>
    <t>درآمد سود اوراق</t>
  </si>
  <si>
    <t>مبالغ تخصیص یافته بابت خرید و نگهداری اوراق بهادار با درآمد ثابت (نرخ سود ترجیحی)</t>
  </si>
  <si>
    <t>مبلغ شناسایی شده بابت قرارداد خرید و نگهداری اوراق بهادار</t>
  </si>
  <si>
    <t>میانگین نرخ بازده تا سررسید قراردادهای منعقده</t>
  </si>
  <si>
    <t>طرف معامله</t>
  </si>
  <si>
    <t>نوع وابستگی</t>
  </si>
  <si>
    <t>نام ورقه بهادار</t>
  </si>
  <si>
    <t>بهای تمام شده اوراق</t>
  </si>
  <si>
    <t>نرخ اسمی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</si>
  <si>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</si>
  <si>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</si>
  <si>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</si>
  <si>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</si>
  <si>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</si>
  <si>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</si>
  <si>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</si>
  <si>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سود اوراق بهادار با درآمد ثابت</t>
  </si>
  <si>
    <t>تاریخ دریافت سود</t>
  </si>
  <si>
    <t>نرخ سود علی الحساب</t>
  </si>
  <si>
    <t>درآمد سود</t>
  </si>
  <si>
    <t>خالص درآمد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</si>
  <si>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</si>
  <si>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</si>
  <si>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</si>
  <si>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</si>
  <si>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درآمد ناشی از تغییر قیمت اوراق بهادار</t>
  </si>
  <si>
    <t>سود و زیان ناشی از تغییر قیمت</t>
  </si>
  <si>
    <t>از ابتدای سال مالی تا پایان ماه</t>
  </si>
  <si>
    <t>1- سرمایه گذاری ها</t>
  </si>
  <si>
    <t>1-1- سرمایه گذاری در سهام و حق تقدم سهام</t>
  </si>
  <si>
    <t>1-2- سرمایه‌گذاری در اوراق بهادار با درآمد ثابت یا علی‌الحساب</t>
  </si>
  <si>
    <t>1-3- سرمایه‌گذاری در  سپرده‌ بانکی</t>
  </si>
  <si>
    <t>2- درآمد حاصل از سرمایه گذاری ها</t>
  </si>
  <si>
    <t>2-2- درآمد حاصل از سرمایه­گذاری در اوراق بهادار با درآمد ثابت:</t>
  </si>
  <si>
    <t>2-1- درآمد حاصل از سرمایه­گذاری در سهام و حق تقدم سهام</t>
  </si>
  <si>
    <t>از ابتدای سال مالی</t>
  </si>
  <si>
    <t>نام سپرده بانکی</t>
  </si>
  <si>
    <t>درصد سود به میانگین سپرده</t>
  </si>
  <si>
    <t>2-3- درآمد حاصل از سرمایه­گذاری در سپرده بانکی و گواهی سپرده</t>
  </si>
  <si>
    <t>سود سپرده بانکی</t>
  </si>
  <si>
    <t>-</t>
  </si>
  <si>
    <t>اطلاعات آماری مرتبط با موقعیت های اخذ شده در اوراق اختیار معامله توسط صندوق سرمایه گذاری:</t>
  </si>
  <si>
    <t>نوع اختیار</t>
  </si>
  <si>
    <t>نوع موقعیت</t>
  </si>
  <si>
    <t>استراتژی ماخوذه</t>
  </si>
  <si>
    <t>2-4- سایر درآمدها</t>
  </si>
  <si>
    <t>صورت وضعیت پرتفوی - سورنا فود</t>
  </si>
  <si>
    <t xml:space="preserve">صندوق سرمایه گذاری بخشی صنایع سورنا  </t>
  </si>
  <si>
    <t>صندوق سرمایه گذاری بخشی صنایع سورنا - سورنا فود</t>
  </si>
  <si>
    <t>بهار رز عالیس چناران</t>
  </si>
  <si>
    <t>تولیدی‌مهرام‌</t>
  </si>
  <si>
    <t>گروه کارخانجات صنعتی تبرک</t>
  </si>
  <si>
    <t>صنعتی زر ماکارون</t>
  </si>
  <si>
    <t>سیمرغ</t>
  </si>
  <si>
    <t>سالمین‌</t>
  </si>
  <si>
    <t>فرآورده های دامی ولبنی دالاهو</t>
  </si>
  <si>
    <t>فروشگاههای زنجیره ای افق کوروش</t>
  </si>
  <si>
    <t>صنعتی‌ بهشهر</t>
  </si>
  <si>
    <t>شیرپاستوریزه‌پگاه‌اصفهان‌</t>
  </si>
  <si>
    <t>کشت و صنعت جوین</t>
  </si>
  <si>
    <t>پاکدیس</t>
  </si>
  <si>
    <t>اقتصادی و خودکفایی آزادگان</t>
  </si>
  <si>
    <t>نشاسته و گلوکز آردینه</t>
  </si>
  <si>
    <t>پگاه‌آذربایجان‌غربی‌</t>
  </si>
  <si>
    <t>کشاورزی و دامپروری بینالود</t>
  </si>
  <si>
    <t>دشت‌ مرغاب‌</t>
  </si>
  <si>
    <t>سپید ماکیان</t>
  </si>
  <si>
    <t>شیر پاستوریزه پگاه گلپایگان</t>
  </si>
  <si>
    <t>صنعت غذایی کورش</t>
  </si>
  <si>
    <t>شیر پاستوریزه پگاه فارس</t>
  </si>
  <si>
    <t>ویتانا</t>
  </si>
  <si>
    <t>شوکو پارس</t>
  </si>
  <si>
    <t>کشت‌ و صنعت‌ چین‌ چین</t>
  </si>
  <si>
    <t>کشت‌وصنعت‌پیاذر</t>
  </si>
  <si>
    <t>شیر پاستوریزه پگاه گلستان</t>
  </si>
  <si>
    <t>توسعه نیشکر و  صنایع جانبی</t>
  </si>
  <si>
    <t>صنعتی مینو</t>
  </si>
  <si>
    <t>بهنوش‌ ایران‌</t>
  </si>
  <si>
    <t>صنعتی بهپاک</t>
  </si>
  <si>
    <t>سایر درآمدها</t>
  </si>
  <si>
    <t>کشت و صنعت بین الملل چین چین</t>
  </si>
  <si>
    <t>1403/12/07</t>
  </si>
  <si>
    <t>1403/12/12</t>
  </si>
  <si>
    <t>1403/12/22</t>
  </si>
  <si>
    <t>1403/12/20</t>
  </si>
  <si>
    <t>درآمد حاصل از سرمایه گذاری در سهام و حق تقدم سهام</t>
  </si>
  <si>
    <t>درآمد حاصل از سرمایه گذاری در اوراق بهادار با درآمد ثابت</t>
  </si>
  <si>
    <t>درآمد حاصل از سرمایه گذاری در سپرده بانکی و گواهی سپرده</t>
  </si>
  <si>
    <t>2-1</t>
  </si>
  <si>
    <t>2-2</t>
  </si>
  <si>
    <t>2-3</t>
  </si>
  <si>
    <t>2-4</t>
  </si>
  <si>
    <t>تعدیل کارمزد کارگزار</t>
  </si>
  <si>
    <t>فنرسازی‌خاور</t>
  </si>
  <si>
    <t>آلومینای ایران</t>
  </si>
  <si>
    <t>1404/01/31</t>
  </si>
  <si>
    <t>بانک تجارت</t>
  </si>
  <si>
    <t>گروه سرمایه گذاری لقمان</t>
  </si>
  <si>
    <t>مدیریت انرژی امید  تابان هور</t>
  </si>
  <si>
    <t>کشت و صنعت شهداب ناب خراسان</t>
  </si>
  <si>
    <t>بیسکویت‌  گرجی‌</t>
  </si>
  <si>
    <t>پارس‌ مینو</t>
  </si>
  <si>
    <t>سرمایه گذاری مهر</t>
  </si>
  <si>
    <t>کشت و دامداری فکا</t>
  </si>
  <si>
    <t>گروه سرمایه گذاری میراث فرهنگی</t>
  </si>
  <si>
    <t>کشت وصنعت بهاران گلبهار خراسان</t>
  </si>
  <si>
    <t>ح . دشت‌ مرغاب‌</t>
  </si>
  <si>
    <t xml:space="preserve">	255,281,520,265</t>
  </si>
  <si>
    <t xml:space="preserve">5,920,511,033	</t>
  </si>
  <si>
    <t xml:space="preserve">76,595,914,385	</t>
  </si>
  <si>
    <t>گلوکوزان</t>
  </si>
  <si>
    <t>رازی</t>
  </si>
  <si>
    <t>تبرک</t>
  </si>
  <si>
    <t>فنر سازی خاور</t>
  </si>
  <si>
    <t xml:space="preserve">بهنوش ایران </t>
  </si>
  <si>
    <t xml:space="preserve">پالایش نفت اصفهان </t>
  </si>
  <si>
    <t>برای ماه منتهی به 1404/02/31</t>
  </si>
  <si>
    <t>1404/02/31</t>
  </si>
  <si>
    <t>سپرده کوتاه مدت بانک خاورمیانه نیایش</t>
  </si>
  <si>
    <t>سپرده کوتاه مدت بانک پاسارگاد جهان کودک</t>
  </si>
  <si>
    <t>سپرده کوتاه مدت بانک ملی بورس اوراق بهادار</t>
  </si>
  <si>
    <t>سپرده کوتاه مدت بانک دی حافظ</t>
  </si>
  <si>
    <t>برای ماه منتهی به 1403/02/31</t>
  </si>
  <si>
    <t>کارخانجات‌تولیدی‌شیشه‌رازی‌</t>
  </si>
  <si>
    <t>کشتیرانی جمهوری اسلامی ایران</t>
  </si>
  <si>
    <t>گلوکوزان‌</t>
  </si>
  <si>
    <t>پالایش نفت اصفهان</t>
  </si>
  <si>
    <t xml:space="preserve">18,971,444,306	</t>
  </si>
  <si>
    <t>توسعه‌ صنایع‌ بهشهر</t>
  </si>
  <si>
    <t>ح.دشت مرغاب</t>
  </si>
  <si>
    <t>دشت مرغاب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</si>
</sst>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sz val="8"/>
      <color rgb="FF000000"/>
      <name val="Arial"/>
      <family val="2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sz val="12"/>
      <color theme="1"/>
      <name val="B Nazanin"/>
      <charset val="178"/>
    </font>
    <font>
      <sz val="12"/>
      <color rgb="FF000000"/>
      <name val="Arial"/>
      <family val="2"/>
    </font>
    <font>
      <sz val="12"/>
      <color theme="1"/>
      <name val="Arial"/>
      <family val="2"/>
    </font>
    <font>
      <b/>
      <sz val="12"/>
      <color rgb="FF0062AC"/>
      <name val="B Titr"/>
      <charset val="178"/>
    </font>
    <font>
      <b/>
      <sz val="12"/>
      <color rgb="FF000000"/>
      <name val="Arial"/>
      <family val="2"/>
    </font>
    <font>
      <sz val="11"/>
      <color rgb="FF262626"/>
      <name val="IRANSans"/>
      <family val="2"/>
    </font>
    <font>
      <sz val="12"/>
      <color rgb="FFFF0000"/>
      <name val="B Nazanin"/>
      <charset val="178"/>
    </font>
    <font>
      <b/>
      <sz val="12"/>
      <color rgb="FFFF0000"/>
      <name val="B Nazanin"/>
      <charset val="178"/>
    </font>
    <font>
      <sz val="12"/>
      <name val="B Nazanin"/>
      <charset val="178"/>
    </font>
    <font>
      <sz val="12"/>
      <color rgb="FFFF0000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name val="Arial"/>
      <family val="2"/>
    </font>
    <font>
      <b/>
      <sz val="12"/>
      <name val="B Nazanin"/>
      <charset val="178"/>
    </font>
    <font>
      <sz val="10"/>
      <name val="Arial"/>
      <family val="2"/>
    </font>
    <font>
      <sz val="10"/>
      <color rgb="FFFF0000"/>
      <name val="Arial"/>
      <family val="2"/>
    </font>
    <font>
      <sz val="12"/>
      <color rgb="FF000000"/>
      <name val="Microsoft Sans Serif"/>
      <family val="2"/>
    </font>
    <font>
      <b/>
      <sz val="10"/>
      <color rgb="FF000000"/>
      <name val="Arial"/>
      <family val="2"/>
    </font>
    <font>
      <b/>
      <sz val="12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313">
    <xf numFmtId="0" fontId="0" fillId="0" borderId="0" xfId="0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right" vertical="top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3" fontId="4" fillId="0" borderId="0" xfId="0" applyNumberFormat="1" applyFont="1" applyAlignment="1">
      <alignment horizontal="center" vertical="top"/>
    </xf>
    <xf numFmtId="3" fontId="4" fillId="0" borderId="0" xfId="0" applyNumberFormat="1" applyFont="1" applyAlignment="1">
      <alignment horizontal="right" vertical="top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6" fillId="0" borderId="2" xfId="0" applyFont="1" applyBorder="1" applyAlignment="1">
      <alignment horizontal="left"/>
    </xf>
    <xf numFmtId="0" fontId="6" fillId="0" borderId="0" xfId="0" applyFont="1" applyAlignment="1">
      <alignment horizontal="center"/>
    </xf>
    <xf numFmtId="37" fontId="9" fillId="0" borderId="0" xfId="0" applyNumberFormat="1" applyFont="1" applyAlignment="1">
      <alignment horizontal="center"/>
    </xf>
    <xf numFmtId="37" fontId="3" fillId="0" borderId="5" xfId="0" applyNumberFormat="1" applyFont="1" applyBorder="1" applyAlignment="1">
      <alignment horizontal="center" vertical="top"/>
    </xf>
    <xf numFmtId="0" fontId="9" fillId="0" borderId="0" xfId="0" applyFont="1" applyAlignment="1">
      <alignment horizontal="left"/>
    </xf>
    <xf numFmtId="3" fontId="0" fillId="0" borderId="0" xfId="0" applyNumberFormat="1" applyAlignment="1">
      <alignment horizontal="left"/>
    </xf>
    <xf numFmtId="3" fontId="10" fillId="0" borderId="0" xfId="0" applyNumberFormat="1" applyFont="1" applyAlignment="1">
      <alignment horizontal="left"/>
    </xf>
    <xf numFmtId="10" fontId="6" fillId="0" borderId="0" xfId="0" applyNumberFormat="1" applyFont="1" applyAlignment="1">
      <alignment horizontal="left"/>
    </xf>
    <xf numFmtId="10" fontId="7" fillId="0" borderId="0" xfId="0" applyNumberFormat="1" applyFont="1" applyAlignment="1">
      <alignment horizontal="left"/>
    </xf>
    <xf numFmtId="10" fontId="0" fillId="0" borderId="0" xfId="0" applyNumberFormat="1" applyAlignment="1">
      <alignment horizontal="left"/>
    </xf>
    <xf numFmtId="0" fontId="6" fillId="0" borderId="2" xfId="0" applyFont="1" applyBorder="1" applyAlignment="1">
      <alignment horizontal="left" wrapText="1"/>
    </xf>
    <xf numFmtId="0" fontId="6" fillId="0" borderId="0" xfId="0" applyFont="1" applyAlignment="1">
      <alignment horizontal="left" wrapText="1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top"/>
    </xf>
    <xf numFmtId="10" fontId="6" fillId="0" borderId="0" xfId="0" applyNumberFormat="1" applyFont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37" fontId="6" fillId="0" borderId="0" xfId="0" applyNumberFormat="1" applyFont="1" applyAlignment="1">
      <alignment horizontal="center" vertical="center"/>
    </xf>
    <xf numFmtId="37" fontId="4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37" fontId="11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37" fontId="3" fillId="0" borderId="0" xfId="0" applyNumberFormat="1" applyFont="1" applyAlignment="1">
      <alignment horizontal="center" vertical="center"/>
    </xf>
    <xf numFmtId="37" fontId="9" fillId="0" borderId="0" xfId="0" applyNumberFormat="1" applyFont="1" applyAlignment="1">
      <alignment horizontal="center" vertical="center"/>
    </xf>
    <xf numFmtId="37" fontId="3" fillId="0" borderId="5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37" fontId="12" fillId="0" borderId="5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3" fontId="3" fillId="0" borderId="5" xfId="0" applyNumberFormat="1" applyFont="1" applyBorder="1" applyAlignment="1">
      <alignment horizontal="center" vertical="top"/>
    </xf>
    <xf numFmtId="0" fontId="9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3" fontId="4" fillId="0" borderId="7" xfId="0" applyNumberFormat="1" applyFont="1" applyBorder="1" applyAlignment="1">
      <alignment horizontal="center" vertical="center" wrapText="1" readingOrder="2"/>
    </xf>
    <xf numFmtId="0" fontId="3" fillId="0" borderId="6" xfId="0" applyFont="1" applyBorder="1" applyAlignment="1">
      <alignment horizontal="center" vertical="center" wrapText="1"/>
    </xf>
    <xf numFmtId="0" fontId="6" fillId="2" borderId="0" xfId="0" applyFont="1" applyFill="1" applyAlignment="1">
      <alignment horizontal="left"/>
    </xf>
    <xf numFmtId="0" fontId="3" fillId="2" borderId="1" xfId="0" applyFont="1" applyFill="1" applyBorder="1" applyAlignment="1">
      <alignment horizontal="center" vertical="center"/>
    </xf>
    <xf numFmtId="0" fontId="0" fillId="2" borderId="0" xfId="0" applyFill="1" applyAlignment="1">
      <alignment horizontal="left"/>
    </xf>
    <xf numFmtId="3" fontId="0" fillId="2" borderId="0" xfId="0" applyNumberFormat="1" applyFill="1" applyAlignment="1">
      <alignment horizontal="left"/>
    </xf>
    <xf numFmtId="37" fontId="4" fillId="2" borderId="0" xfId="0" applyNumberFormat="1" applyFont="1" applyFill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left"/>
    </xf>
    <xf numFmtId="0" fontId="9" fillId="2" borderId="0" xfId="0" applyFont="1" applyFill="1" applyAlignment="1">
      <alignment horizontal="left"/>
    </xf>
    <xf numFmtId="3" fontId="4" fillId="2" borderId="0" xfId="0" applyNumberFormat="1" applyFont="1" applyFill="1" applyAlignment="1">
      <alignment horizontal="center" vertical="center"/>
    </xf>
    <xf numFmtId="3" fontId="4" fillId="0" borderId="2" xfId="0" applyNumberFormat="1" applyFont="1" applyBorder="1" applyAlignment="1">
      <alignment horizontal="center" vertical="center"/>
    </xf>
    <xf numFmtId="3" fontId="3" fillId="0" borderId="5" xfId="0" applyNumberFormat="1" applyFont="1" applyBorder="1" applyAlignment="1">
      <alignment horizontal="center" vertical="center"/>
    </xf>
    <xf numFmtId="3" fontId="6" fillId="2" borderId="0" xfId="0" applyNumberFormat="1" applyFont="1" applyFill="1" applyAlignment="1">
      <alignment horizontal="left"/>
    </xf>
    <xf numFmtId="3" fontId="3" fillId="2" borderId="5" xfId="0" applyNumberFormat="1" applyFont="1" applyFill="1" applyBorder="1" applyAlignment="1">
      <alignment horizontal="center" vertical="center"/>
    </xf>
    <xf numFmtId="37" fontId="3" fillId="2" borderId="5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3" fontId="0" fillId="2" borderId="0" xfId="0" applyNumberForma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3" fontId="6" fillId="0" borderId="0" xfId="0" applyNumberFormat="1" applyFont="1" applyAlignment="1">
      <alignment horizontal="left"/>
    </xf>
    <xf numFmtId="37" fontId="0" fillId="2" borderId="0" xfId="0" applyNumberFormat="1" applyFill="1" applyAlignment="1">
      <alignment horizontal="center" vertical="center"/>
    </xf>
    <xf numFmtId="0" fontId="4" fillId="2" borderId="0" xfId="0" applyFont="1" applyFill="1" applyAlignment="1">
      <alignment horizontal="right" vertical="top"/>
    </xf>
    <xf numFmtId="3" fontId="3" fillId="0" borderId="8" xfId="0" applyNumberFormat="1" applyFont="1" applyBorder="1" applyAlignment="1">
      <alignment horizontal="center" vertical="center"/>
    </xf>
    <xf numFmtId="3" fontId="4" fillId="0" borderId="9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6" fillId="2" borderId="2" xfId="0" applyFont="1" applyFill="1" applyBorder="1" applyAlignment="1">
      <alignment horizontal="left"/>
    </xf>
    <xf numFmtId="37" fontId="3" fillId="2" borderId="5" xfId="0" applyNumberFormat="1" applyFont="1" applyFill="1" applyBorder="1" applyAlignment="1">
      <alignment horizontal="center" vertical="top"/>
    </xf>
    <xf numFmtId="37" fontId="9" fillId="2" borderId="0" xfId="0" applyNumberFormat="1" applyFont="1" applyFill="1" applyAlignment="1">
      <alignment horizontal="center"/>
    </xf>
    <xf numFmtId="0" fontId="15" fillId="2" borderId="0" xfId="0" applyFont="1" applyFill="1" applyAlignment="1">
      <alignment horizontal="center" vertical="center" wrapText="1"/>
    </xf>
    <xf numFmtId="0" fontId="16" fillId="2" borderId="0" xfId="0" applyFont="1" applyFill="1" applyAlignment="1">
      <alignment wrapText="1"/>
    </xf>
    <xf numFmtId="0" fontId="0" fillId="2" borderId="0" xfId="0" applyFill="1"/>
    <xf numFmtId="3" fontId="16" fillId="2" borderId="0" xfId="0" applyNumberFormat="1" applyFont="1" applyFill="1" applyAlignment="1">
      <alignment wrapText="1"/>
    </xf>
    <xf numFmtId="0" fontId="0" fillId="2" borderId="0" xfId="0" applyFill="1" applyAlignment="1">
      <alignment horizontal="right" vertical="center"/>
    </xf>
    <xf numFmtId="0" fontId="3" fillId="0" borderId="4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3" fontId="6" fillId="0" borderId="0" xfId="0" applyNumberFormat="1" applyFont="1" applyAlignment="1">
      <alignment horizontal="center" vertical="center"/>
    </xf>
    <xf numFmtId="3" fontId="7" fillId="0" borderId="0" xfId="0" applyNumberFormat="1" applyFont="1" applyAlignment="1">
      <alignment horizontal="center" vertical="center"/>
    </xf>
    <xf numFmtId="3" fontId="9" fillId="0" borderId="0" xfId="0" applyNumberFormat="1" applyFont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0" fillId="0" borderId="0" xfId="0"/>
    <xf numFmtId="0" fontId="3" fillId="0" borderId="0" xfId="0" applyFont="1" applyAlignment="1">
      <alignment vertical="center"/>
    </xf>
    <xf numFmtId="0" fontId="6" fillId="2" borderId="0" xfId="0" applyFont="1" applyFill="1" applyAlignment="1">
      <alignment horizontal="right" vertical="center"/>
    </xf>
    <xf numFmtId="10" fontId="6" fillId="2" borderId="0" xfId="0" applyNumberFormat="1" applyFont="1" applyFill="1" applyAlignment="1">
      <alignment horizontal="right"/>
    </xf>
    <xf numFmtId="3" fontId="6" fillId="2" borderId="0" xfId="0" applyNumberFormat="1" applyFont="1" applyFill="1" applyAlignment="1">
      <alignment horizontal="right"/>
    </xf>
    <xf numFmtId="0" fontId="6" fillId="2" borderId="0" xfId="0" applyFont="1" applyFill="1" applyAlignment="1">
      <alignment horizontal="right"/>
    </xf>
    <xf numFmtId="0" fontId="7" fillId="2" borderId="0" xfId="0" applyFont="1" applyFill="1" applyAlignment="1">
      <alignment horizontal="right" vertical="center"/>
    </xf>
    <xf numFmtId="10" fontId="7" fillId="2" borderId="0" xfId="0" applyNumberFormat="1" applyFont="1" applyFill="1" applyAlignment="1">
      <alignment horizontal="right"/>
    </xf>
    <xf numFmtId="3" fontId="7" fillId="2" borderId="0" xfId="0" applyNumberFormat="1" applyFont="1" applyFill="1" applyAlignment="1">
      <alignment horizontal="right"/>
    </xf>
    <xf numFmtId="0" fontId="7" fillId="2" borderId="0" xfId="0" applyFont="1" applyFill="1" applyAlignment="1">
      <alignment horizontal="right"/>
    </xf>
    <xf numFmtId="0" fontId="3" fillId="2" borderId="0" xfId="0" applyFont="1" applyFill="1" applyAlignment="1">
      <alignment horizontal="right" vertical="center" wrapText="1"/>
    </xf>
    <xf numFmtId="10" fontId="0" fillId="2" borderId="0" xfId="0" applyNumberFormat="1" applyFill="1" applyAlignment="1">
      <alignment horizontal="right"/>
    </xf>
    <xf numFmtId="3" fontId="0" fillId="2" borderId="0" xfId="0" applyNumberFormat="1" applyFill="1" applyAlignment="1">
      <alignment horizontal="right"/>
    </xf>
    <xf numFmtId="0" fontId="0" fillId="2" borderId="0" xfId="0" applyFill="1" applyAlignment="1">
      <alignment horizontal="right"/>
    </xf>
    <xf numFmtId="10" fontId="4" fillId="2" borderId="0" xfId="0" applyNumberFormat="1" applyFont="1" applyFill="1" applyAlignment="1">
      <alignment horizontal="center" vertical="center"/>
    </xf>
    <xf numFmtId="0" fontId="0" fillId="0" borderId="2" xfId="0" applyBorder="1" applyAlignment="1">
      <alignment horizontal="left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1" fontId="6" fillId="0" borderId="0" xfId="0" applyNumberFormat="1" applyFont="1" applyAlignment="1">
      <alignment horizontal="left"/>
    </xf>
    <xf numFmtId="1" fontId="7" fillId="0" borderId="0" xfId="0" applyNumberFormat="1" applyFont="1" applyAlignment="1">
      <alignment horizontal="left"/>
    </xf>
    <xf numFmtId="1" fontId="6" fillId="0" borderId="0" xfId="0" applyNumberFormat="1" applyFont="1" applyAlignment="1">
      <alignment horizontal="left" wrapText="1"/>
    </xf>
    <xf numFmtId="1" fontId="0" fillId="0" borderId="0" xfId="0" applyNumberFormat="1" applyAlignment="1">
      <alignment horizontal="left"/>
    </xf>
    <xf numFmtId="3" fontId="21" fillId="0" borderId="2" xfId="0" applyNumberFormat="1" applyFont="1" applyBorder="1" applyAlignment="1">
      <alignment horizontal="right" vertical="top"/>
    </xf>
    <xf numFmtId="0" fontId="4" fillId="0" borderId="0" xfId="0" applyFont="1" applyAlignment="1">
      <alignment horizontal="center" vertical="top"/>
    </xf>
    <xf numFmtId="3" fontId="3" fillId="0" borderId="8" xfId="0" applyNumberFormat="1" applyFont="1" applyBorder="1" applyAlignment="1">
      <alignment horizontal="center" vertical="top"/>
    </xf>
    <xf numFmtId="38" fontId="3" fillId="2" borderId="10" xfId="0" applyNumberFormat="1" applyFont="1" applyFill="1" applyBorder="1" applyAlignment="1">
      <alignment horizontal="center" vertical="center"/>
    </xf>
    <xf numFmtId="38" fontId="0" fillId="2" borderId="0" xfId="0" applyNumberFormat="1" applyFill="1" applyAlignment="1">
      <alignment horizontal="center" vertical="center"/>
    </xf>
    <xf numFmtId="38" fontId="20" fillId="2" borderId="0" xfId="0" applyNumberFormat="1" applyFont="1" applyFill="1" applyAlignment="1">
      <alignment horizontal="left"/>
    </xf>
    <xf numFmtId="0" fontId="9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0" fontId="16" fillId="2" borderId="0" xfId="0" applyNumberFormat="1" applyFont="1" applyFill="1" applyAlignment="1">
      <alignment wrapText="1"/>
    </xf>
    <xf numFmtId="3" fontId="7" fillId="0" borderId="0" xfId="0" applyNumberFormat="1" applyFont="1" applyAlignment="1">
      <alignment horizontal="left"/>
    </xf>
    <xf numFmtId="3" fontId="9" fillId="0" borderId="0" xfId="0" applyNumberFormat="1" applyFont="1" applyAlignment="1">
      <alignment horizontal="left"/>
    </xf>
    <xf numFmtId="0" fontId="4" fillId="2" borderId="0" xfId="0" applyFont="1" applyFill="1" applyAlignment="1">
      <alignment horizontal="center" vertical="center"/>
    </xf>
    <xf numFmtId="9" fontId="4" fillId="2" borderId="0" xfId="0" applyNumberFormat="1" applyFont="1" applyFill="1" applyAlignment="1">
      <alignment horizontal="center" vertical="center"/>
    </xf>
    <xf numFmtId="1" fontId="6" fillId="2" borderId="0" xfId="0" applyNumberFormat="1" applyFont="1" applyFill="1" applyAlignment="1">
      <alignment horizontal="left"/>
    </xf>
    <xf numFmtId="9" fontId="4" fillId="0" borderId="7" xfId="0" applyNumberFormat="1" applyFont="1" applyBorder="1" applyAlignment="1">
      <alignment horizontal="center" vertical="center" wrapText="1" readingOrder="2"/>
    </xf>
    <xf numFmtId="3" fontId="16" fillId="0" borderId="0" xfId="0" applyNumberFormat="1" applyFont="1" applyAlignment="1">
      <alignment horizontal="center" vertical="center" wrapText="1"/>
    </xf>
    <xf numFmtId="3" fontId="0" fillId="0" borderId="0" xfId="0" applyNumberFormat="1"/>
    <xf numFmtId="38" fontId="3" fillId="2" borderId="5" xfId="0" applyNumberFormat="1" applyFont="1" applyFill="1" applyBorder="1" applyAlignment="1">
      <alignment horizontal="center" vertical="top"/>
    </xf>
    <xf numFmtId="9" fontId="3" fillId="0" borderId="5" xfId="0" applyNumberFormat="1" applyFont="1" applyBorder="1" applyAlignment="1">
      <alignment horizontal="center" vertical="top"/>
    </xf>
    <xf numFmtId="10" fontId="9" fillId="0" borderId="0" xfId="0" applyNumberFormat="1" applyFont="1" applyAlignment="1">
      <alignment horizontal="center"/>
    </xf>
    <xf numFmtId="37" fontId="7" fillId="0" borderId="0" xfId="0" applyNumberFormat="1" applyFont="1" applyAlignment="1">
      <alignment horizontal="center"/>
    </xf>
    <xf numFmtId="3" fontId="3" fillId="2" borderId="0" xfId="0" applyNumberFormat="1" applyFont="1" applyFill="1" applyAlignment="1">
      <alignment horizontal="center" vertical="center"/>
    </xf>
    <xf numFmtId="10" fontId="3" fillId="2" borderId="5" xfId="0" applyNumberFormat="1" applyFont="1" applyFill="1" applyBorder="1" applyAlignment="1">
      <alignment horizontal="center" vertical="center"/>
    </xf>
    <xf numFmtId="0" fontId="13" fillId="2" borderId="0" xfId="0" applyFont="1" applyFill="1" applyAlignment="1">
      <alignment horizontal="right" vertical="center"/>
    </xf>
    <xf numFmtId="0" fontId="17" fillId="2" borderId="0" xfId="0" applyFont="1" applyFill="1" applyAlignment="1">
      <alignment horizontal="left"/>
    </xf>
    <xf numFmtId="0" fontId="19" fillId="2" borderId="0" xfId="0" applyFont="1" applyFill="1" applyAlignment="1">
      <alignment horizontal="left"/>
    </xf>
    <xf numFmtId="10" fontId="18" fillId="2" borderId="3" xfId="0" applyNumberFormat="1" applyFont="1" applyFill="1" applyBorder="1" applyAlignment="1">
      <alignment horizontal="center" vertical="center" wrapText="1"/>
    </xf>
    <xf numFmtId="10" fontId="19" fillId="2" borderId="0" xfId="0" applyNumberFormat="1" applyFont="1" applyFill="1" applyAlignment="1">
      <alignment horizontal="center" vertical="center"/>
    </xf>
    <xf numFmtId="0" fontId="6" fillId="2" borderId="0" xfId="0" applyFont="1" applyFill="1"/>
    <xf numFmtId="10" fontId="6" fillId="2" borderId="0" xfId="0" applyNumberFormat="1" applyFont="1" applyFill="1"/>
    <xf numFmtId="0" fontId="4" fillId="2" borderId="2" xfId="0" applyFont="1" applyFill="1" applyBorder="1"/>
    <xf numFmtId="0" fontId="4" fillId="2" borderId="2" xfId="0" applyFont="1" applyFill="1" applyBorder="1" applyAlignment="1">
      <alignment horizontal="left"/>
    </xf>
    <xf numFmtId="0" fontId="4" fillId="2" borderId="0" xfId="0" applyFont="1" applyFill="1"/>
    <xf numFmtId="0" fontId="4" fillId="2" borderId="0" xfId="0" applyFont="1" applyFill="1" applyAlignment="1">
      <alignment horizontal="left"/>
    </xf>
    <xf numFmtId="0" fontId="3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4" fontId="4" fillId="0" borderId="9" xfId="0" applyNumberFormat="1" applyFont="1" applyBorder="1" applyAlignment="1">
      <alignment horizontal="center" vertical="center"/>
    </xf>
    <xf numFmtId="10" fontId="13" fillId="0" borderId="2" xfId="0" applyNumberFormat="1" applyFont="1" applyBorder="1" applyAlignment="1">
      <alignment horizontal="center" vertical="center"/>
    </xf>
    <xf numFmtId="10" fontId="13" fillId="0" borderId="9" xfId="0" applyNumberFormat="1" applyFont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37" fontId="4" fillId="2" borderId="0" xfId="0" applyNumberFormat="1" applyFont="1" applyFill="1" applyAlignment="1">
      <alignment horizontal="right" vertical="center"/>
    </xf>
    <xf numFmtId="37" fontId="6" fillId="2" borderId="0" xfId="0" applyNumberFormat="1" applyFont="1" applyFill="1" applyAlignment="1">
      <alignment horizontal="right" vertical="center"/>
    </xf>
    <xf numFmtId="38" fontId="5" fillId="2" borderId="0" xfId="0" applyNumberFormat="1" applyFont="1" applyFill="1" applyAlignment="1">
      <alignment horizontal="right" vertical="center"/>
    </xf>
    <xf numFmtId="0" fontId="6" fillId="0" borderId="0" xfId="0" applyFont="1" applyAlignment="1">
      <alignment horizontal="center" readingOrder="2"/>
    </xf>
    <xf numFmtId="0" fontId="3" fillId="0" borderId="10" xfId="0" applyFont="1" applyBorder="1" applyAlignment="1">
      <alignment horizontal="center" vertical="center" wrapText="1" readingOrder="2"/>
    </xf>
    <xf numFmtId="0" fontId="6" fillId="0" borderId="2" xfId="0" applyFont="1" applyBorder="1" applyAlignment="1">
      <alignment horizontal="center" readingOrder="2"/>
    </xf>
    <xf numFmtId="0" fontId="3" fillId="0" borderId="3" xfId="0" applyFont="1" applyBorder="1" applyAlignment="1">
      <alignment horizontal="center" vertical="center" wrapText="1" readingOrder="2"/>
    </xf>
    <xf numFmtId="0" fontId="3" fillId="2" borderId="3" xfId="0" applyFont="1" applyFill="1" applyBorder="1" applyAlignment="1">
      <alignment horizontal="center" vertical="center" wrapText="1" readingOrder="2"/>
    </xf>
    <xf numFmtId="0" fontId="6" fillId="2" borderId="2" xfId="0" applyFont="1" applyFill="1" applyBorder="1" applyAlignment="1">
      <alignment horizontal="center" readingOrder="2"/>
    </xf>
    <xf numFmtId="38" fontId="3" fillId="2" borderId="3" xfId="0" applyNumberFormat="1" applyFont="1" applyFill="1" applyBorder="1" applyAlignment="1">
      <alignment horizontal="center" vertical="center" wrapText="1" readingOrder="2"/>
    </xf>
    <xf numFmtId="37" fontId="4" fillId="2" borderId="0" xfId="0" applyNumberFormat="1" applyFont="1" applyFill="1" applyAlignment="1">
      <alignment horizontal="center" vertical="center" readingOrder="2"/>
    </xf>
    <xf numFmtId="37" fontId="6" fillId="2" borderId="0" xfId="0" applyNumberFormat="1" applyFont="1" applyFill="1" applyAlignment="1">
      <alignment horizontal="center" vertical="center" readingOrder="2"/>
    </xf>
    <xf numFmtId="37" fontId="4" fillId="2" borderId="2" xfId="0" applyNumberFormat="1" applyFont="1" applyFill="1" applyBorder="1" applyAlignment="1">
      <alignment horizontal="center" vertical="center" readingOrder="2"/>
    </xf>
    <xf numFmtId="38" fontId="5" fillId="2" borderId="0" xfId="0" applyNumberFormat="1" applyFont="1" applyFill="1" applyAlignment="1">
      <alignment horizontal="center" vertical="center" readingOrder="2"/>
    </xf>
    <xf numFmtId="38" fontId="5" fillId="2" borderId="2" xfId="0" applyNumberFormat="1" applyFont="1" applyFill="1" applyBorder="1" applyAlignment="1">
      <alignment horizontal="center" vertical="center" readingOrder="2"/>
    </xf>
    <xf numFmtId="37" fontId="13" fillId="2" borderId="0" xfId="0" applyNumberFormat="1" applyFont="1" applyFill="1" applyAlignment="1">
      <alignment horizontal="center" vertical="center" readingOrder="2"/>
    </xf>
    <xf numFmtId="37" fontId="17" fillId="2" borderId="0" xfId="0" applyNumberFormat="1" applyFont="1" applyFill="1" applyAlignment="1">
      <alignment horizontal="center" vertical="center" readingOrder="2"/>
    </xf>
    <xf numFmtId="0" fontId="0" fillId="0" borderId="0" xfId="0" applyAlignment="1">
      <alignment horizontal="center" readingOrder="2"/>
    </xf>
    <xf numFmtId="0" fontId="0" fillId="2" borderId="0" xfId="0" applyFill="1" applyAlignment="1">
      <alignment horizontal="center" readingOrder="2"/>
    </xf>
    <xf numFmtId="38" fontId="0" fillId="2" borderId="0" xfId="0" applyNumberFormat="1" applyFill="1" applyAlignment="1">
      <alignment horizontal="center" readingOrder="2"/>
    </xf>
    <xf numFmtId="3" fontId="4" fillId="0" borderId="2" xfId="0" applyNumberFormat="1" applyFont="1" applyBorder="1" applyAlignment="1">
      <alignment horizontal="center" vertical="center" wrapText="1"/>
    </xf>
    <xf numFmtId="37" fontId="6" fillId="2" borderId="0" xfId="0" applyNumberFormat="1" applyFont="1" applyFill="1" applyAlignment="1">
      <alignment horizontal="center" vertical="center"/>
    </xf>
    <xf numFmtId="38" fontId="4" fillId="2" borderId="2" xfId="0" applyNumberFormat="1" applyFont="1" applyFill="1" applyBorder="1" applyAlignment="1">
      <alignment horizontal="center" vertical="center"/>
    </xf>
    <xf numFmtId="37" fontId="4" fillId="2" borderId="2" xfId="0" applyNumberFormat="1" applyFont="1" applyFill="1" applyBorder="1" applyAlignment="1">
      <alignment horizontal="center" vertical="center"/>
    </xf>
    <xf numFmtId="37" fontId="5" fillId="2" borderId="2" xfId="0" applyNumberFormat="1" applyFont="1" applyFill="1" applyBorder="1" applyAlignment="1">
      <alignment horizontal="center" vertical="center"/>
    </xf>
    <xf numFmtId="37" fontId="14" fillId="2" borderId="0" xfId="0" applyNumberFormat="1" applyFont="1" applyFill="1" applyAlignment="1">
      <alignment horizontal="center" vertical="center"/>
    </xf>
    <xf numFmtId="37" fontId="13" fillId="2" borderId="2" xfId="0" applyNumberFormat="1" applyFont="1" applyFill="1" applyBorder="1" applyAlignment="1">
      <alignment horizontal="center" vertical="center"/>
    </xf>
    <xf numFmtId="37" fontId="5" fillId="2" borderId="0" xfId="0" applyNumberFormat="1" applyFont="1" applyFill="1" applyAlignment="1">
      <alignment horizontal="center" vertical="center"/>
    </xf>
    <xf numFmtId="10" fontId="3" fillId="0" borderId="8" xfId="0" applyNumberFormat="1" applyFont="1" applyBorder="1" applyAlignment="1">
      <alignment horizontal="center" vertical="top"/>
    </xf>
    <xf numFmtId="10" fontId="4" fillId="2" borderId="0" xfId="0" applyNumberFormat="1" applyFont="1" applyFill="1" applyAlignment="1">
      <alignment horizontal="left"/>
    </xf>
    <xf numFmtId="3" fontId="4" fillId="2" borderId="0" xfId="0" applyNumberFormat="1" applyFont="1" applyFill="1" applyAlignment="1">
      <alignment horizontal="left"/>
    </xf>
    <xf numFmtId="0" fontId="3" fillId="2" borderId="0" xfId="0" applyFont="1" applyFill="1" applyAlignment="1">
      <alignment vertical="center" wrapText="1"/>
    </xf>
    <xf numFmtId="10" fontId="13" fillId="0" borderId="0" xfId="0" applyNumberFormat="1" applyFont="1" applyAlignment="1">
      <alignment horizontal="center" vertical="center"/>
    </xf>
    <xf numFmtId="37" fontId="18" fillId="2" borderId="5" xfId="0" applyNumberFormat="1" applyFont="1" applyFill="1" applyBorder="1" applyAlignment="1">
      <alignment horizontal="center" vertical="center"/>
    </xf>
    <xf numFmtId="10" fontId="13" fillId="2" borderId="2" xfId="0" applyNumberFormat="1" applyFont="1" applyFill="1" applyBorder="1" applyAlignment="1">
      <alignment horizontal="center" vertical="top"/>
    </xf>
    <xf numFmtId="10" fontId="13" fillId="2" borderId="0" xfId="0" applyNumberFormat="1" applyFont="1" applyFill="1" applyAlignment="1">
      <alignment horizontal="center" vertical="top"/>
    </xf>
    <xf numFmtId="10" fontId="13" fillId="2" borderId="4" xfId="0" applyNumberFormat="1" applyFont="1" applyFill="1" applyBorder="1" applyAlignment="1">
      <alignment horizontal="center" vertical="top"/>
    </xf>
    <xf numFmtId="10" fontId="18" fillId="2" borderId="5" xfId="0" applyNumberFormat="1" applyFont="1" applyFill="1" applyBorder="1" applyAlignment="1">
      <alignment horizontal="center" vertical="top"/>
    </xf>
    <xf numFmtId="10" fontId="13" fillId="0" borderId="0" xfId="0" applyNumberFormat="1" applyFont="1" applyAlignment="1">
      <alignment horizontal="center" vertical="top"/>
    </xf>
    <xf numFmtId="10" fontId="13" fillId="0" borderId="4" xfId="0" applyNumberFormat="1" applyFont="1" applyBorder="1" applyAlignment="1">
      <alignment horizontal="center" vertical="top"/>
    </xf>
    <xf numFmtId="38" fontId="13" fillId="2" borderId="0" xfId="0" applyNumberFormat="1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3" fontId="13" fillId="2" borderId="0" xfId="0" applyNumberFormat="1" applyFont="1" applyFill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3" fontId="4" fillId="0" borderId="0" xfId="0" applyNumberFormat="1" applyFont="1" applyAlignment="1">
      <alignment horizontal="center" vertical="center" wrapText="1"/>
    </xf>
    <xf numFmtId="38" fontId="4" fillId="2" borderId="0" xfId="0" applyNumberFormat="1" applyFont="1" applyFill="1" applyAlignment="1">
      <alignment horizontal="center" vertical="center"/>
    </xf>
    <xf numFmtId="10" fontId="13" fillId="2" borderId="0" xfId="0" applyNumberFormat="1" applyFont="1" applyFill="1" applyAlignment="1">
      <alignment horizontal="center" vertical="center"/>
    </xf>
    <xf numFmtId="0" fontId="3" fillId="0" borderId="0" xfId="0" applyFont="1" applyAlignment="1">
      <alignment horizontal="right" vertical="center"/>
    </xf>
    <xf numFmtId="38" fontId="18" fillId="2" borderId="11" xfId="0" applyNumberFormat="1" applyFont="1" applyFill="1" applyBorder="1" applyAlignment="1">
      <alignment horizontal="center" vertical="center"/>
    </xf>
    <xf numFmtId="3" fontId="3" fillId="2" borderId="11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10" fontId="16" fillId="2" borderId="0" xfId="0" applyNumberFormat="1" applyFont="1" applyFill="1" applyAlignment="1">
      <alignment horizontal="center" vertical="center" wrapText="1"/>
    </xf>
    <xf numFmtId="10" fontId="4" fillId="2" borderId="0" xfId="0" applyNumberFormat="1" applyFont="1" applyFill="1" applyAlignment="1">
      <alignment horizontal="center"/>
    </xf>
    <xf numFmtId="0" fontId="4" fillId="2" borderId="0" xfId="0" applyFont="1" applyFill="1" applyAlignment="1">
      <alignment horizontal="right" vertical="center"/>
    </xf>
    <xf numFmtId="0" fontId="4" fillId="2" borderId="0" xfId="0" applyFont="1" applyFill="1" applyAlignment="1">
      <alignment horizontal="center" vertical="center" wrapText="1"/>
    </xf>
    <xf numFmtId="10" fontId="4" fillId="2" borderId="0" xfId="0" applyNumberFormat="1" applyFont="1" applyFill="1" applyAlignment="1">
      <alignment horizontal="center" vertical="center" wrapText="1"/>
    </xf>
    <xf numFmtId="10" fontId="3" fillId="0" borderId="0" xfId="0" applyNumberFormat="1" applyFont="1" applyAlignment="1">
      <alignment horizontal="center" vertical="center"/>
    </xf>
    <xf numFmtId="10" fontId="4" fillId="0" borderId="0" xfId="0" applyNumberFormat="1" applyFont="1" applyAlignment="1">
      <alignment horizontal="center" vertical="top"/>
    </xf>
    <xf numFmtId="4" fontId="6" fillId="0" borderId="0" xfId="0" applyNumberFormat="1" applyFont="1" applyAlignment="1">
      <alignment horizontal="left"/>
    </xf>
    <xf numFmtId="4" fontId="3" fillId="0" borderId="0" xfId="0" applyNumberFormat="1" applyFont="1" applyAlignment="1">
      <alignment horizontal="center" vertical="center"/>
    </xf>
    <xf numFmtId="4" fontId="7" fillId="0" borderId="0" xfId="0" applyNumberFormat="1" applyFont="1" applyAlignment="1">
      <alignment horizontal="left"/>
    </xf>
    <xf numFmtId="4" fontId="4" fillId="0" borderId="0" xfId="0" applyNumberFormat="1" applyFont="1" applyAlignment="1">
      <alignment horizontal="center" vertical="top"/>
    </xf>
    <xf numFmtId="4" fontId="0" fillId="0" borderId="0" xfId="0" applyNumberFormat="1" applyAlignment="1">
      <alignment horizontal="left"/>
    </xf>
    <xf numFmtId="10" fontId="3" fillId="0" borderId="1" xfId="0" applyNumberFormat="1" applyFont="1" applyBorder="1" applyAlignment="1">
      <alignment horizontal="center" vertical="center"/>
    </xf>
    <xf numFmtId="10" fontId="10" fillId="0" borderId="0" xfId="0" applyNumberFormat="1" applyFont="1" applyAlignment="1">
      <alignment horizontal="left"/>
    </xf>
    <xf numFmtId="0" fontId="22" fillId="2" borderId="0" xfId="0" applyFont="1" applyFill="1" applyAlignment="1">
      <alignment horizontal="left"/>
    </xf>
    <xf numFmtId="37" fontId="18" fillId="2" borderId="11" xfId="0" applyNumberFormat="1" applyFont="1" applyFill="1" applyBorder="1" applyAlignment="1">
      <alignment horizontal="center" vertical="center" readingOrder="2"/>
    </xf>
    <xf numFmtId="37" fontId="18" fillId="2" borderId="0" xfId="0" applyNumberFormat="1" applyFont="1" applyFill="1" applyAlignment="1">
      <alignment horizontal="center" vertical="center" readingOrder="2"/>
    </xf>
    <xf numFmtId="0" fontId="3" fillId="2" borderId="0" xfId="0" applyFont="1" applyFill="1" applyAlignment="1">
      <alignment vertical="center"/>
    </xf>
    <xf numFmtId="37" fontId="11" fillId="2" borderId="0" xfId="0" applyNumberFormat="1" applyFont="1" applyFill="1" applyAlignment="1">
      <alignment horizontal="center" vertical="center" readingOrder="2"/>
    </xf>
    <xf numFmtId="0" fontId="18" fillId="2" borderId="0" xfId="0" applyFont="1" applyFill="1" applyAlignment="1">
      <alignment horizontal="right" vertical="center"/>
    </xf>
    <xf numFmtId="0" fontId="22" fillId="0" borderId="0" xfId="0" applyFont="1" applyAlignment="1">
      <alignment horizontal="left"/>
    </xf>
    <xf numFmtId="37" fontId="3" fillId="2" borderId="11" xfId="0" applyNumberFormat="1" applyFont="1" applyFill="1" applyBorder="1" applyAlignment="1">
      <alignment horizontal="center" vertical="center" readingOrder="2"/>
    </xf>
    <xf numFmtId="37" fontId="3" fillId="2" borderId="0" xfId="0" applyNumberFormat="1" applyFont="1" applyFill="1" applyAlignment="1">
      <alignment horizontal="center" vertical="center" readingOrder="2"/>
    </xf>
    <xf numFmtId="0" fontId="22" fillId="0" borderId="0" xfId="0" applyFont="1"/>
    <xf numFmtId="3" fontId="15" fillId="0" borderId="0" xfId="0" applyNumberFormat="1" applyFont="1" applyAlignment="1">
      <alignment horizontal="center" vertical="center" wrapText="1"/>
    </xf>
    <xf numFmtId="3" fontId="6" fillId="2" borderId="0" xfId="0" applyNumberFormat="1" applyFont="1" applyFill="1" applyAlignment="1">
      <alignment horizontal="right" vertical="center"/>
    </xf>
    <xf numFmtId="3" fontId="0" fillId="2" borderId="0" xfId="0" applyNumberFormat="1" applyFill="1"/>
    <xf numFmtId="3" fontId="22" fillId="0" borderId="0" xfId="0" applyNumberFormat="1" applyFont="1"/>
    <xf numFmtId="0" fontId="3" fillId="2" borderId="10" xfId="0" applyFont="1" applyFill="1" applyBorder="1" applyAlignment="1">
      <alignment horizontal="center" vertical="center" wrapText="1" readingOrder="2"/>
    </xf>
    <xf numFmtId="37" fontId="11" fillId="2" borderId="4" xfId="0" applyNumberFormat="1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37" fontId="12" fillId="2" borderId="4" xfId="0" applyNumberFormat="1" applyFont="1" applyFill="1" applyBorder="1" applyAlignment="1">
      <alignment horizontal="center" vertical="center"/>
    </xf>
    <xf numFmtId="0" fontId="23" fillId="0" borderId="0" xfId="0" applyFont="1" applyAlignment="1">
      <alignment horizontal="center"/>
    </xf>
    <xf numFmtId="37" fontId="12" fillId="2" borderId="0" xfId="0" applyNumberFormat="1" applyFont="1" applyFill="1" applyAlignment="1">
      <alignment horizontal="center" vertical="center"/>
    </xf>
    <xf numFmtId="10" fontId="18" fillId="2" borderId="0" xfId="0" applyNumberFormat="1" applyFont="1" applyFill="1" applyAlignment="1">
      <alignment horizontal="center" vertical="center" wrapText="1"/>
    </xf>
    <xf numFmtId="10" fontId="5" fillId="2" borderId="0" xfId="0" applyNumberFormat="1" applyFont="1" applyFill="1" applyAlignment="1">
      <alignment horizontal="center" vertical="top"/>
    </xf>
    <xf numFmtId="10" fontId="5" fillId="2" borderId="0" xfId="0" applyNumberFormat="1" applyFont="1" applyFill="1" applyAlignment="1">
      <alignment horizontal="center" vertical="center"/>
    </xf>
    <xf numFmtId="10" fontId="11" fillId="2" borderId="0" xfId="0" applyNumberFormat="1" applyFont="1" applyFill="1" applyAlignment="1">
      <alignment horizontal="center" vertical="center"/>
    </xf>
    <xf numFmtId="0" fontId="3" fillId="2" borderId="0" xfId="0" applyFont="1" applyFill="1" applyAlignment="1">
      <alignment horizontal="right" vertical="top"/>
    </xf>
    <xf numFmtId="0" fontId="22" fillId="2" borderId="0" xfId="0" applyFont="1" applyFill="1" applyAlignment="1">
      <alignment horizontal="center" vertical="center"/>
    </xf>
    <xf numFmtId="38" fontId="3" fillId="2" borderId="0" xfId="0" applyNumberFormat="1" applyFont="1" applyFill="1" applyAlignment="1">
      <alignment horizontal="center" vertical="center"/>
    </xf>
    <xf numFmtId="38" fontId="3" fillId="2" borderId="11" xfId="0" applyNumberFormat="1" applyFont="1" applyFill="1" applyBorder="1" applyAlignment="1">
      <alignment horizontal="center" vertical="center"/>
    </xf>
    <xf numFmtId="0" fontId="22" fillId="2" borderId="0" xfId="0" applyFont="1" applyFill="1" applyAlignment="1">
      <alignment horizontal="right" vertical="center"/>
    </xf>
    <xf numFmtId="10" fontId="22" fillId="2" borderId="0" xfId="0" applyNumberFormat="1" applyFont="1" applyFill="1" applyAlignment="1">
      <alignment horizontal="right"/>
    </xf>
    <xf numFmtId="3" fontId="22" fillId="2" borderId="0" xfId="0" applyNumberFormat="1" applyFont="1" applyFill="1" applyAlignment="1">
      <alignment horizontal="right"/>
    </xf>
    <xf numFmtId="0" fontId="22" fillId="2" borderId="0" xfId="0" applyFont="1" applyFill="1" applyAlignment="1">
      <alignment horizontal="right"/>
    </xf>
    <xf numFmtId="10" fontId="9" fillId="2" borderId="0" xfId="0" applyNumberFormat="1" applyFont="1" applyFill="1"/>
    <xf numFmtId="0" fontId="9" fillId="2" borderId="0" xfId="0" applyFont="1" applyFill="1"/>
    <xf numFmtId="10" fontId="6" fillId="2" borderId="0" xfId="0" applyNumberFormat="1" applyFont="1" applyFill="1" applyAlignment="1">
      <alignment horizontal="center" vertical="center"/>
    </xf>
    <xf numFmtId="10" fontId="7" fillId="2" borderId="0" xfId="0" applyNumberFormat="1" applyFont="1" applyFill="1" applyAlignment="1">
      <alignment horizontal="center" vertical="center"/>
    </xf>
    <xf numFmtId="10" fontId="0" fillId="2" borderId="0" xfId="0" applyNumberFormat="1" applyFill="1" applyAlignment="1">
      <alignment horizontal="center" vertical="center"/>
    </xf>
    <xf numFmtId="10" fontId="22" fillId="2" borderId="0" xfId="0" applyNumberFormat="1" applyFont="1" applyFill="1" applyAlignment="1">
      <alignment horizontal="center" vertical="center"/>
    </xf>
    <xf numFmtId="9" fontId="5" fillId="2" borderId="11" xfId="0" applyNumberFormat="1" applyFont="1" applyFill="1" applyBorder="1" applyAlignment="1">
      <alignment horizontal="center" vertical="center"/>
    </xf>
    <xf numFmtId="10" fontId="13" fillId="2" borderId="0" xfId="0" applyNumberFormat="1" applyFont="1" applyFill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top"/>
    </xf>
    <xf numFmtId="37" fontId="7" fillId="2" borderId="0" xfId="0" applyNumberFormat="1" applyFont="1" applyFill="1" applyAlignment="1">
      <alignment horizontal="center"/>
    </xf>
    <xf numFmtId="10" fontId="5" fillId="2" borderId="2" xfId="0" applyNumberFormat="1" applyFont="1" applyFill="1" applyBorder="1" applyAlignment="1">
      <alignment horizontal="center" vertical="top"/>
    </xf>
    <xf numFmtId="10" fontId="6" fillId="2" borderId="0" xfId="0" applyNumberFormat="1" applyFont="1" applyFill="1" applyAlignment="1">
      <alignment horizontal="center"/>
    </xf>
    <xf numFmtId="10" fontId="6" fillId="2" borderId="0" xfId="0" applyNumberFormat="1" applyFont="1" applyFill="1" applyAlignment="1">
      <alignment horizontal="left"/>
    </xf>
    <xf numFmtId="49" fontId="4" fillId="2" borderId="0" xfId="0" applyNumberFormat="1" applyFont="1" applyFill="1" applyAlignment="1">
      <alignment horizontal="center" vertical="top"/>
    </xf>
    <xf numFmtId="3" fontId="10" fillId="2" borderId="0" xfId="0" applyNumberFormat="1" applyFont="1" applyFill="1" applyAlignment="1">
      <alignment horizontal="left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top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right" vertical="center" readingOrder="2"/>
    </xf>
    <xf numFmtId="10" fontId="3" fillId="2" borderId="2" xfId="0" applyNumberFormat="1" applyFont="1" applyFill="1" applyBorder="1" applyAlignment="1">
      <alignment horizontal="center" vertical="center" wrapText="1"/>
    </xf>
    <xf numFmtId="10" fontId="3" fillId="2" borderId="4" xfId="0" applyNumberFormat="1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right" vertical="center" readingOrder="2"/>
    </xf>
    <xf numFmtId="0" fontId="3" fillId="0" borderId="4" xfId="0" applyFont="1" applyBorder="1" applyAlignment="1">
      <alignment horizontal="center" vertical="center"/>
    </xf>
    <xf numFmtId="0" fontId="4" fillId="2" borderId="0" xfId="0" applyFont="1" applyFill="1" applyAlignment="1">
      <alignment horizontal="right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3" fontId="4" fillId="0" borderId="2" xfId="0" applyNumberFormat="1" applyFont="1" applyBorder="1" applyAlignment="1">
      <alignment horizontal="center" vertical="top"/>
    </xf>
    <xf numFmtId="0" fontId="4" fillId="0" borderId="2" xfId="0" applyFont="1" applyBorder="1" applyAlignment="1">
      <alignment horizontal="center" vertical="top"/>
    </xf>
    <xf numFmtId="4" fontId="4" fillId="0" borderId="2" xfId="0" applyNumberFormat="1" applyFont="1" applyBorder="1" applyAlignment="1">
      <alignment horizontal="center" vertical="top"/>
    </xf>
    <xf numFmtId="0" fontId="3" fillId="0" borderId="6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right" vertical="top"/>
    </xf>
    <xf numFmtId="0" fontId="4" fillId="2" borderId="0" xfId="0" applyFont="1" applyFill="1" applyAlignment="1">
      <alignment horizontal="right" vertical="top"/>
    </xf>
    <xf numFmtId="0" fontId="4" fillId="0" borderId="0" xfId="0" applyFont="1" applyAlignment="1">
      <alignment horizontal="right" vertical="top"/>
    </xf>
    <xf numFmtId="38" fontId="4" fillId="2" borderId="0" xfId="0" applyNumberFormat="1" applyFont="1" applyFill="1" applyAlignment="1">
      <alignment horizontal="center" vertical="center"/>
    </xf>
    <xf numFmtId="0" fontId="3" fillId="2" borderId="0" xfId="0" applyFont="1" applyFill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3" fontId="3" fillId="2" borderId="2" xfId="0" applyNumberFormat="1" applyFont="1" applyFill="1" applyBorder="1" applyAlignment="1">
      <alignment horizontal="center" vertical="center"/>
    </xf>
    <xf numFmtId="3" fontId="3" fillId="2" borderId="4" xfId="0" applyNumberFormat="1" applyFont="1" applyFill="1" applyBorder="1" applyAlignment="1">
      <alignment horizontal="center" vertical="center"/>
    </xf>
    <xf numFmtId="3" fontId="3" fillId="2" borderId="9" xfId="0" applyNumberFormat="1" applyFont="1" applyFill="1" applyBorder="1" applyAlignment="1">
      <alignment horizontal="center" vertical="center"/>
    </xf>
    <xf numFmtId="38" fontId="3" fillId="2" borderId="2" xfId="0" applyNumberFormat="1" applyFont="1" applyFill="1" applyBorder="1" applyAlignment="1">
      <alignment horizontal="center" vertical="center"/>
    </xf>
    <xf numFmtId="38" fontId="3" fillId="2" borderId="4" xfId="0" applyNumberFormat="1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3" fontId="4" fillId="0" borderId="2" xfId="0" applyNumberFormat="1" applyFont="1" applyBorder="1" applyAlignment="1">
      <alignment horizontal="center" vertical="center" wrapText="1" readingOrder="2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0" fontId="3" fillId="0" borderId="4" xfId="0" applyFont="1" applyBorder="1" applyAlignment="1">
      <alignment horizontal="center" vertical="center" readingOrder="2"/>
    </xf>
    <xf numFmtId="0" fontId="3" fillId="2" borderId="1" xfId="0" applyFont="1" applyFill="1" applyBorder="1" applyAlignment="1">
      <alignment horizontal="center" vertical="center" readingOrder="2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C49"/>
  <sheetViews>
    <sheetView rightToLeft="1" view="pageBreakPreview" zoomScaleNormal="100" zoomScaleSheetLayoutView="100" workbookViewId="0">
      <selection activeCell="A9" sqref="A9:C9"/>
    </sheetView>
  </sheetViews>
  <sheetFormatPr defaultRowHeight="12.75"/>
  <cols>
    <col min="1" max="1" width="21.140625" customWidth="1"/>
    <col min="2" max="2" width="28.5703125" customWidth="1"/>
    <col min="3" max="3" width="45.85546875" customWidth="1"/>
  </cols>
  <sheetData>
    <row r="1" spans="1:3" ht="30" customHeight="1"/>
    <row r="2" spans="1:3" ht="30" customHeight="1"/>
    <row r="3" spans="1:3" ht="30" customHeight="1"/>
    <row r="4" spans="1:3" ht="30" customHeight="1"/>
    <row r="5" spans="1:3" ht="30" customHeight="1">
      <c r="B5" s="266"/>
    </row>
    <row r="6" spans="1:3" ht="30" customHeight="1">
      <c r="B6" s="266"/>
    </row>
    <row r="7" spans="1:3" ht="30" customHeight="1">
      <c r="A7" s="265" t="s">
        <v>87</v>
      </c>
      <c r="B7" s="265"/>
      <c r="C7" s="265"/>
    </row>
    <row r="8" spans="1:3" ht="30" customHeight="1">
      <c r="A8" s="265" t="s">
        <v>86</v>
      </c>
      <c r="B8" s="265"/>
      <c r="C8" s="265"/>
    </row>
    <row r="9" spans="1:3" ht="30" customHeight="1">
      <c r="A9" s="265" t="s">
        <v>156</v>
      </c>
      <c r="B9" s="265"/>
      <c r="C9" s="265"/>
    </row>
    <row r="10" spans="1:3" ht="30" customHeight="1"/>
    <row r="11" spans="1:3" ht="30" customHeight="1"/>
    <row r="12" spans="1:3" ht="30" customHeight="1"/>
    <row r="13" spans="1:3" ht="30" customHeight="1"/>
    <row r="14" spans="1:3" ht="30" customHeight="1"/>
    <row r="15" spans="1:3" ht="30" customHeight="1"/>
    <row r="16" spans="1:3" ht="30" customHeight="1"/>
    <row r="17" ht="30" customHeight="1"/>
    <row r="18" ht="30" customHeight="1"/>
    <row r="19" ht="30" customHeight="1"/>
    <row r="20" ht="30" customHeight="1"/>
    <row r="21" ht="30" customHeight="1"/>
    <row r="22" ht="30" customHeight="1"/>
    <row r="23" ht="30" customHeight="1"/>
    <row r="24" ht="30" customHeight="1"/>
    <row r="25" ht="30" customHeight="1"/>
    <row r="26" ht="30" customHeight="1"/>
    <row r="27" ht="30" customHeight="1"/>
    <row r="28" ht="30" customHeight="1"/>
    <row r="29" ht="30" customHeight="1"/>
    <row r="30" ht="30" customHeight="1"/>
    <row r="31" ht="30" customHeight="1"/>
    <row r="32" ht="30" customHeight="1"/>
    <row r="33" ht="30" customHeight="1"/>
    <row r="34" ht="30" customHeight="1"/>
    <row r="35" ht="30" customHeight="1"/>
    <row r="36" ht="30" customHeight="1"/>
    <row r="37" ht="30" customHeight="1"/>
    <row r="38" ht="30" customHeight="1"/>
    <row r="39" ht="30" customHeight="1"/>
    <row r="40" ht="30" customHeight="1"/>
    <row r="41" ht="30" customHeight="1"/>
    <row r="42" ht="30" customHeight="1"/>
    <row r="43" ht="30" customHeight="1"/>
    <row r="44" ht="30" customHeight="1"/>
    <row r="45" ht="30" customHeight="1"/>
    <row r="46" ht="30" customHeight="1"/>
    <row r="47" ht="30" customHeight="1"/>
    <row r="48" ht="30" customHeight="1"/>
    <row r="49" ht="30" customHeight="1"/>
  </sheetData>
  <mergeCells count="4">
    <mergeCell ref="A7:C7"/>
    <mergeCell ref="A8:C8"/>
    <mergeCell ref="A9:C9"/>
    <mergeCell ref="B5:B6"/>
  </mergeCells>
  <pageMargins left="0.39" right="0.39" top="0.39" bottom="0.39" header="0" footer="0"/>
  <pageSetup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</sheetPr>
  <dimension ref="A1:Z12"/>
  <sheetViews>
    <sheetView rightToLeft="1" view="pageBreakPreview" zoomScale="60" zoomScaleNormal="100" workbookViewId="0">
      <selection activeCell="J13" sqref="J13"/>
    </sheetView>
  </sheetViews>
  <sheetFormatPr defaultColWidth="9.140625" defaultRowHeight="30" customHeight="1"/>
  <cols>
    <col min="1" max="1" width="5.140625" style="9" customWidth="1"/>
    <col min="2" max="2" width="36.28515625" style="9" customWidth="1"/>
    <col min="3" max="3" width="1.28515625" style="9" customWidth="1"/>
    <col min="4" max="4" width="17" style="9" customWidth="1"/>
    <col min="5" max="5" width="1.28515625" style="9" customWidth="1"/>
    <col min="6" max="6" width="13" style="9" customWidth="1"/>
    <col min="7" max="7" width="1.28515625" style="9" customWidth="1"/>
    <col min="8" max="8" width="17.7109375" style="9" customWidth="1"/>
    <col min="9" max="9" width="1.28515625" style="9" customWidth="1"/>
    <col min="10" max="10" width="13.5703125" style="9" customWidth="1"/>
    <col min="11" max="11" width="0.28515625" style="9" customWidth="1"/>
    <col min="12" max="13" width="9.140625" style="9"/>
    <col min="14" max="14" width="52" style="9" bestFit="1" customWidth="1"/>
    <col min="15" max="15" width="1.28515625" style="9" customWidth="1"/>
    <col min="16" max="16" width="14.28515625" style="9" customWidth="1"/>
    <col min="17" max="17" width="1.28515625" style="9" customWidth="1"/>
    <col min="18" max="18" width="10.42578125" style="9" customWidth="1"/>
    <col min="19" max="19" width="1.28515625" style="9" customWidth="1"/>
    <col min="20" max="20" width="15.5703125" style="9" customWidth="1"/>
    <col min="21" max="21" width="1.28515625" style="9" customWidth="1"/>
    <col min="22" max="22" width="14.28515625" style="9" customWidth="1"/>
    <col min="23" max="23" width="1.28515625" style="9" customWidth="1"/>
    <col min="24" max="24" width="10.42578125" style="9" customWidth="1"/>
    <col min="25" max="25" width="1.28515625" style="9" customWidth="1"/>
    <col min="26" max="26" width="15.5703125" style="9" customWidth="1"/>
    <col min="27" max="16384" width="9.140625" style="9"/>
  </cols>
  <sheetData>
    <row r="1" spans="1:26" ht="30" customHeight="1">
      <c r="A1" s="280" t="s">
        <v>88</v>
      </c>
      <c r="B1" s="280"/>
      <c r="C1" s="280"/>
      <c r="D1" s="280"/>
      <c r="E1" s="280"/>
      <c r="F1" s="280"/>
      <c r="G1" s="280"/>
      <c r="H1" s="280"/>
      <c r="I1" s="280"/>
      <c r="J1" s="280"/>
      <c r="N1" s="280"/>
      <c r="O1" s="280"/>
      <c r="P1" s="280"/>
      <c r="Q1" s="280"/>
      <c r="R1" s="280"/>
      <c r="S1" s="280"/>
      <c r="T1" s="280"/>
      <c r="U1" s="280"/>
      <c r="V1" s="280"/>
      <c r="W1" s="280"/>
      <c r="X1" s="280"/>
      <c r="Y1" s="280"/>
      <c r="Z1" s="280"/>
    </row>
    <row r="2" spans="1:26" ht="30" customHeight="1">
      <c r="A2" s="280" t="s">
        <v>30</v>
      </c>
      <c r="B2" s="280"/>
      <c r="C2" s="280"/>
      <c r="D2" s="280"/>
      <c r="E2" s="280"/>
      <c r="F2" s="280"/>
      <c r="G2" s="280"/>
      <c r="H2" s="280"/>
      <c r="I2" s="280"/>
      <c r="J2" s="280"/>
      <c r="N2" s="280"/>
      <c r="O2" s="280"/>
      <c r="P2" s="280"/>
      <c r="Q2" s="280"/>
      <c r="R2" s="280"/>
      <c r="S2" s="280"/>
      <c r="T2" s="280"/>
      <c r="U2" s="280"/>
      <c r="V2" s="280"/>
      <c r="W2" s="280"/>
      <c r="X2" s="280"/>
      <c r="Y2" s="280"/>
      <c r="Z2" s="280"/>
    </row>
    <row r="3" spans="1:26" ht="30" customHeight="1">
      <c r="A3" s="280" t="s">
        <v>156</v>
      </c>
      <c r="B3" s="280"/>
      <c r="C3" s="280"/>
      <c r="D3" s="280"/>
      <c r="E3" s="280"/>
      <c r="F3" s="280"/>
      <c r="G3" s="280"/>
      <c r="H3" s="280"/>
      <c r="I3" s="280"/>
      <c r="J3" s="280"/>
      <c r="N3" s="280"/>
      <c r="O3" s="280"/>
      <c r="P3" s="280"/>
      <c r="Q3" s="280"/>
      <c r="R3" s="280"/>
      <c r="S3" s="280"/>
      <c r="T3" s="280"/>
      <c r="U3" s="280"/>
      <c r="V3" s="280"/>
      <c r="W3" s="280"/>
      <c r="X3" s="280"/>
      <c r="Y3" s="280"/>
      <c r="Z3" s="280"/>
    </row>
    <row r="4" spans="1:26" ht="30" customHeight="1">
      <c r="A4" s="8"/>
      <c r="B4" s="8"/>
      <c r="C4" s="8"/>
      <c r="D4" s="8"/>
      <c r="E4" s="8"/>
      <c r="F4" s="8"/>
      <c r="G4" s="8"/>
      <c r="H4" s="8"/>
      <c r="I4" s="8"/>
      <c r="J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</row>
    <row r="5" spans="1:26" ht="30" customHeight="1">
      <c r="A5" s="282" t="s">
        <v>78</v>
      </c>
      <c r="B5" s="282"/>
      <c r="C5" s="282"/>
      <c r="D5" s="282"/>
      <c r="E5" s="282"/>
      <c r="F5" s="282"/>
      <c r="G5" s="282"/>
      <c r="H5" s="282"/>
      <c r="I5" s="282"/>
      <c r="J5" s="282"/>
      <c r="N5" s="282"/>
      <c r="O5" s="282"/>
      <c r="P5" s="282"/>
      <c r="Q5" s="282"/>
      <c r="R5" s="282"/>
      <c r="S5" s="282"/>
      <c r="T5" s="282"/>
      <c r="U5" s="282"/>
      <c r="V5" s="282"/>
      <c r="W5" s="282"/>
      <c r="X5" s="282"/>
      <c r="Y5" s="282"/>
      <c r="Z5" s="282"/>
    </row>
    <row r="6" spans="1:26" ht="30" customHeight="1">
      <c r="D6" s="283" t="s">
        <v>35</v>
      </c>
      <c r="E6" s="283"/>
      <c r="F6" s="283"/>
      <c r="H6" s="283" t="s">
        <v>75</v>
      </c>
      <c r="I6" s="283"/>
      <c r="J6" s="283"/>
      <c r="N6" s="280"/>
      <c r="P6" s="280"/>
      <c r="Q6" s="280"/>
      <c r="R6" s="280"/>
      <c r="S6" s="280"/>
      <c r="T6" s="280"/>
      <c r="V6" s="280"/>
      <c r="W6" s="280"/>
      <c r="X6" s="280"/>
      <c r="Y6" s="280"/>
      <c r="Z6" s="280"/>
    </row>
    <row r="7" spans="1:26" ht="38.25" customHeight="1">
      <c r="A7" s="283" t="s">
        <v>76</v>
      </c>
      <c r="B7" s="283"/>
      <c r="D7" s="48" t="s">
        <v>79</v>
      </c>
      <c r="E7" s="11"/>
      <c r="F7" s="48" t="s">
        <v>77</v>
      </c>
      <c r="H7" s="48" t="s">
        <v>79</v>
      </c>
      <c r="I7" s="11"/>
      <c r="J7" s="48" t="s">
        <v>77</v>
      </c>
      <c r="N7" s="280"/>
      <c r="P7" s="72"/>
      <c r="R7" s="72"/>
      <c r="T7" s="72"/>
      <c r="V7" s="72"/>
      <c r="X7" s="72"/>
      <c r="Z7" s="72"/>
    </row>
    <row r="8" spans="1:26" ht="38.25" customHeight="1">
      <c r="A8" s="292" t="s">
        <v>158</v>
      </c>
      <c r="B8" s="292"/>
      <c r="D8" s="171">
        <v>73010</v>
      </c>
      <c r="F8" s="145"/>
      <c r="H8" s="171">
        <v>83978</v>
      </c>
      <c r="J8" s="145"/>
      <c r="N8" s="8"/>
      <c r="P8" s="72"/>
      <c r="R8" s="72"/>
      <c r="T8" s="72"/>
      <c r="V8" s="72"/>
      <c r="X8" s="72"/>
      <c r="Z8" s="72"/>
    </row>
    <row r="9" spans="1:26" ht="38.25" customHeight="1">
      <c r="A9" s="268" t="s">
        <v>159</v>
      </c>
      <c r="B9" s="268"/>
      <c r="D9" s="197">
        <v>547133</v>
      </c>
      <c r="F9" s="72"/>
      <c r="H9" s="197">
        <v>3453636354</v>
      </c>
      <c r="J9" s="72"/>
      <c r="N9" s="8"/>
      <c r="P9" s="72"/>
      <c r="R9" s="72"/>
      <c r="T9" s="72"/>
      <c r="V9" s="72"/>
      <c r="X9" s="72"/>
      <c r="Z9" s="72"/>
    </row>
    <row r="10" spans="1:26" ht="30" customHeight="1">
      <c r="A10" s="268" t="s">
        <v>161</v>
      </c>
      <c r="B10" s="268"/>
      <c r="D10" s="71">
        <v>82193</v>
      </c>
      <c r="E10" s="23"/>
      <c r="F10" s="147"/>
      <c r="G10" s="23"/>
      <c r="H10" s="71">
        <v>82193</v>
      </c>
      <c r="I10" s="23"/>
      <c r="J10" s="147"/>
      <c r="N10" s="3"/>
      <c r="P10" s="25"/>
      <c r="Q10" s="23"/>
      <c r="R10" s="25"/>
      <c r="S10" s="23"/>
      <c r="T10" s="25"/>
      <c r="U10" s="23"/>
      <c r="V10" s="25"/>
      <c r="W10" s="23"/>
      <c r="X10" s="25"/>
      <c r="Y10" s="23"/>
      <c r="Z10" s="25"/>
    </row>
    <row r="11" spans="1:26" s="15" customFormat="1" ht="30" customHeight="1" thickBot="1">
      <c r="A11" s="280"/>
      <c r="B11" s="280"/>
      <c r="D11" s="70">
        <f>SUM(D8:D10)</f>
        <v>702336</v>
      </c>
      <c r="E11" s="36"/>
      <c r="F11" s="70"/>
      <c r="G11" s="36"/>
      <c r="H11" s="70">
        <f>SUM(H8:H10)</f>
        <v>3453802525</v>
      </c>
      <c r="I11" s="36"/>
      <c r="J11" s="70"/>
      <c r="N11" s="8"/>
      <c r="O11" s="9"/>
      <c r="P11" s="37"/>
      <c r="Q11" s="36"/>
      <c r="R11" s="37"/>
      <c r="S11" s="36"/>
      <c r="T11" s="37"/>
      <c r="U11" s="36"/>
      <c r="V11" s="37"/>
      <c r="W11" s="36"/>
      <c r="X11" s="37"/>
      <c r="Y11" s="36"/>
      <c r="Z11" s="37"/>
    </row>
    <row r="12" spans="1:26" ht="30" customHeight="1" thickTop="1"/>
  </sheetData>
  <mergeCells count="18">
    <mergeCell ref="N1:Z1"/>
    <mergeCell ref="N2:Z2"/>
    <mergeCell ref="N3:Z3"/>
    <mergeCell ref="N5:Z5"/>
    <mergeCell ref="N6:N7"/>
    <mergeCell ref="P6:T6"/>
    <mergeCell ref="V6:Z6"/>
    <mergeCell ref="A11:B11"/>
    <mergeCell ref="A7:B7"/>
    <mergeCell ref="A10:B10"/>
    <mergeCell ref="A1:J1"/>
    <mergeCell ref="A2:J2"/>
    <mergeCell ref="A3:J3"/>
    <mergeCell ref="D6:F6"/>
    <mergeCell ref="H6:J6"/>
    <mergeCell ref="A5:J5"/>
    <mergeCell ref="A8:B8"/>
    <mergeCell ref="A9:B9"/>
  </mergeCells>
  <pageMargins left="0.7" right="0.7" top="0.75" bottom="0.75" header="0.3" footer="0.3"/>
  <pageSetup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2D050"/>
    <pageSetUpPr fitToPage="1"/>
  </sheetPr>
  <dimension ref="A1:Q15"/>
  <sheetViews>
    <sheetView rightToLeft="1" view="pageBreakPreview" zoomScaleNormal="100" zoomScaleSheetLayoutView="100" workbookViewId="0">
      <selection activeCell="S17" sqref="S17"/>
    </sheetView>
  </sheetViews>
  <sheetFormatPr defaultRowHeight="12.75"/>
  <cols>
    <col min="1" max="1" width="5.140625" customWidth="1"/>
    <col min="2" max="2" width="41.5703125" customWidth="1"/>
    <col min="3" max="3" width="1.28515625" customWidth="1"/>
    <col min="4" max="4" width="19.42578125" customWidth="1"/>
    <col min="5" max="5" width="0.5703125" customWidth="1"/>
    <col min="6" max="6" width="19.42578125" customWidth="1"/>
    <col min="7" max="7" width="0.28515625" customWidth="1"/>
    <col min="9" max="9" width="17.42578125" customWidth="1"/>
    <col min="10" max="10" width="16" style="16" bestFit="1" customWidth="1"/>
    <col min="11" max="11" width="21.5703125" customWidth="1"/>
    <col min="17" max="17" width="11.140625" bestFit="1" customWidth="1"/>
  </cols>
  <sheetData>
    <row r="1" spans="1:17" s="9" customFormat="1" ht="30" customHeight="1">
      <c r="A1" s="280" t="s">
        <v>88</v>
      </c>
      <c r="B1" s="280"/>
      <c r="C1" s="280"/>
      <c r="D1" s="280"/>
      <c r="E1" s="280"/>
      <c r="F1" s="280"/>
      <c r="J1" s="67"/>
    </row>
    <row r="2" spans="1:17" s="9" customFormat="1" ht="30" customHeight="1">
      <c r="A2" s="280" t="s">
        <v>30</v>
      </c>
      <c r="B2" s="280"/>
      <c r="C2" s="280"/>
      <c r="D2" s="280"/>
      <c r="E2" s="280"/>
      <c r="F2" s="280"/>
      <c r="J2" s="67"/>
    </row>
    <row r="3" spans="1:17" s="9" customFormat="1" ht="30" customHeight="1">
      <c r="A3" s="280" t="s">
        <v>156</v>
      </c>
      <c r="B3" s="280"/>
      <c r="C3" s="280"/>
      <c r="D3" s="280"/>
      <c r="E3" s="280"/>
      <c r="F3" s="280"/>
      <c r="J3" s="67"/>
    </row>
    <row r="4" spans="1:17" s="9" customFormat="1" ht="30" customHeight="1">
      <c r="J4" s="67"/>
    </row>
    <row r="5" spans="1:17" s="10" customFormat="1" ht="30" customHeight="1">
      <c r="A5" s="282" t="s">
        <v>85</v>
      </c>
      <c r="B5" s="282"/>
      <c r="C5" s="282"/>
      <c r="D5" s="282"/>
      <c r="E5" s="282"/>
      <c r="F5" s="282"/>
      <c r="J5" s="120"/>
    </row>
    <row r="6" spans="1:17" s="9" customFormat="1" ht="30" customHeight="1">
      <c r="D6" s="1" t="s">
        <v>35</v>
      </c>
      <c r="F6" s="1" t="s">
        <v>75</v>
      </c>
      <c r="J6" s="67"/>
    </row>
    <row r="7" spans="1:17" s="9" customFormat="1" ht="30" customHeight="1">
      <c r="A7" s="280"/>
      <c r="B7" s="280"/>
      <c r="D7" s="2" t="s">
        <v>27</v>
      </c>
      <c r="F7" s="2" t="s">
        <v>27</v>
      </c>
      <c r="J7" s="67"/>
    </row>
    <row r="8" spans="1:17" s="9" customFormat="1" ht="30" customHeight="1">
      <c r="A8" s="296" t="s">
        <v>132</v>
      </c>
      <c r="B8" s="296"/>
      <c r="D8" s="233">
        <v>-25900595</v>
      </c>
      <c r="E8" s="234"/>
      <c r="F8" s="233">
        <v>-24951805</v>
      </c>
      <c r="J8" s="67"/>
    </row>
    <row r="9" spans="1:17" s="15" customFormat="1" ht="30" customHeight="1">
      <c r="A9" s="309" t="s">
        <v>11</v>
      </c>
      <c r="B9" s="309"/>
      <c r="D9" s="235">
        <f>SUM(D8:D8)</f>
        <v>-25900595</v>
      </c>
      <c r="E9" s="236"/>
      <c r="F9" s="235">
        <f>SUM(F8:F8)</f>
        <v>-24951805</v>
      </c>
      <c r="I9" s="121"/>
      <c r="J9" s="121"/>
      <c r="K9" s="67"/>
    </row>
    <row r="10" spans="1:17" s="9" customFormat="1" ht="30" customHeight="1">
      <c r="I10" s="67"/>
      <c r="J10" s="67"/>
      <c r="K10" s="67"/>
    </row>
    <row r="13" spans="1:17">
      <c r="Q13" s="16"/>
    </row>
    <row r="14" spans="1:17">
      <c r="Q14" s="16"/>
    </row>
    <row r="15" spans="1:17">
      <c r="Q15" s="16"/>
    </row>
  </sheetData>
  <mergeCells count="7">
    <mergeCell ref="A9:B9"/>
    <mergeCell ref="A1:F1"/>
    <mergeCell ref="A2:F2"/>
    <mergeCell ref="A3:F3"/>
    <mergeCell ref="A7:B7"/>
    <mergeCell ref="A5:F5"/>
    <mergeCell ref="A8:B8"/>
  </mergeCells>
  <pageMargins left="0.39" right="0.39" top="0.39" bottom="0.39" header="0" footer="0"/>
  <pageSetup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92D050"/>
    <pageSetUpPr fitToPage="1"/>
  </sheetPr>
  <dimension ref="A1:AB15"/>
  <sheetViews>
    <sheetView rightToLeft="1" view="pageBreakPreview" zoomScaleNormal="100" zoomScaleSheetLayoutView="100" workbookViewId="0">
      <selection activeCell="K14" sqref="K14"/>
    </sheetView>
  </sheetViews>
  <sheetFormatPr defaultColWidth="9.140625" defaultRowHeight="12.75"/>
  <cols>
    <col min="1" max="1" width="27.85546875" style="34" customWidth="1"/>
    <col min="2" max="2" width="1.28515625" style="29" customWidth="1"/>
    <col min="3" max="3" width="16.85546875" style="29" customWidth="1"/>
    <col min="4" max="4" width="1.28515625" style="29" customWidth="1"/>
    <col min="5" max="5" width="18" style="29" customWidth="1"/>
    <col min="6" max="6" width="1.28515625" style="29" customWidth="1"/>
    <col min="7" max="7" width="13.7109375" style="29" customWidth="1"/>
    <col min="8" max="8" width="1.28515625" style="29" customWidth="1"/>
    <col min="9" max="9" width="18.7109375" style="29" bestFit="1" customWidth="1"/>
    <col min="10" max="10" width="1.28515625" style="29" customWidth="1"/>
    <col min="11" max="11" width="16.85546875" style="29" bestFit="1" customWidth="1"/>
    <col min="12" max="12" width="1.28515625" style="29" customWidth="1"/>
    <col min="13" max="13" width="18.7109375" style="29" bestFit="1" customWidth="1"/>
    <col min="14" max="14" width="1.28515625" style="29" customWidth="1"/>
    <col min="15" max="15" width="19.140625" style="66" bestFit="1" customWidth="1"/>
    <col min="16" max="16" width="1.28515625" style="29" customWidth="1"/>
    <col min="17" max="17" width="27.7109375" style="29" customWidth="1"/>
    <col min="18" max="18" width="1.28515625" style="29" customWidth="1"/>
    <col min="19" max="19" width="20.140625" style="29" customWidth="1"/>
    <col min="20" max="20" width="0.28515625" style="29" customWidth="1"/>
    <col min="21" max="21" width="78.85546875" style="29" customWidth="1"/>
    <col min="22" max="22" width="9.140625" style="29"/>
    <col min="23" max="23" width="12.7109375" style="88" bestFit="1" customWidth="1"/>
    <col min="24" max="27" width="17.28515625" style="88" bestFit="1" customWidth="1"/>
    <col min="28" max="28" width="9.140625" style="88"/>
    <col min="29" max="16384" width="9.140625" style="29"/>
  </cols>
  <sheetData>
    <row r="1" spans="1:28" s="23" customFormat="1" ht="30" customHeight="1">
      <c r="A1" s="280" t="s">
        <v>88</v>
      </c>
      <c r="B1" s="280"/>
      <c r="C1" s="280"/>
      <c r="D1" s="280"/>
      <c r="E1" s="280"/>
      <c r="F1" s="280"/>
      <c r="G1" s="280"/>
      <c r="H1" s="280"/>
      <c r="I1" s="280"/>
      <c r="J1" s="280"/>
      <c r="K1" s="280"/>
      <c r="L1" s="280"/>
      <c r="M1" s="280"/>
      <c r="N1" s="280"/>
      <c r="O1" s="280"/>
      <c r="P1" s="280"/>
      <c r="Q1" s="280"/>
      <c r="R1" s="280"/>
      <c r="S1" s="280"/>
      <c r="W1" s="85"/>
      <c r="X1" s="85"/>
      <c r="Y1" s="85"/>
      <c r="Z1" s="85"/>
      <c r="AA1" s="85"/>
      <c r="AB1" s="85"/>
    </row>
    <row r="2" spans="1:28" s="23" customFormat="1" ht="30" customHeight="1">
      <c r="A2" s="280" t="s">
        <v>30</v>
      </c>
      <c r="B2" s="280"/>
      <c r="C2" s="280"/>
      <c r="D2" s="280"/>
      <c r="E2" s="280"/>
      <c r="F2" s="280"/>
      <c r="G2" s="280"/>
      <c r="H2" s="280"/>
      <c r="I2" s="280"/>
      <c r="J2" s="280"/>
      <c r="K2" s="280"/>
      <c r="L2" s="280"/>
      <c r="M2" s="280"/>
      <c r="N2" s="280"/>
      <c r="O2" s="280"/>
      <c r="P2" s="280"/>
      <c r="Q2" s="280"/>
      <c r="R2" s="280"/>
      <c r="S2" s="280"/>
      <c r="W2" s="85"/>
      <c r="X2" s="85"/>
      <c r="Y2" s="85"/>
      <c r="Z2" s="85"/>
      <c r="AA2" s="85"/>
      <c r="AB2" s="85"/>
    </row>
    <row r="3" spans="1:28" s="23" customFormat="1" ht="30" customHeight="1">
      <c r="A3" s="280" t="s">
        <v>156</v>
      </c>
      <c r="B3" s="280"/>
      <c r="C3" s="280"/>
      <c r="D3" s="280"/>
      <c r="E3" s="280"/>
      <c r="F3" s="280"/>
      <c r="G3" s="280"/>
      <c r="H3" s="280"/>
      <c r="I3" s="280"/>
      <c r="J3" s="280"/>
      <c r="K3" s="280"/>
      <c r="L3" s="280"/>
      <c r="M3" s="280"/>
      <c r="N3" s="280"/>
      <c r="O3" s="280"/>
      <c r="P3" s="280"/>
      <c r="Q3" s="280"/>
      <c r="R3" s="280"/>
      <c r="S3" s="280"/>
      <c r="W3" s="85"/>
      <c r="X3" s="85"/>
      <c r="Y3" s="85"/>
      <c r="Z3" s="85"/>
      <c r="AA3" s="85"/>
      <c r="AB3" s="85"/>
    </row>
    <row r="4" spans="1:28" s="32" customFormat="1" ht="30" customHeight="1">
      <c r="A4" s="282" t="s">
        <v>37</v>
      </c>
      <c r="B4" s="282"/>
      <c r="C4" s="282"/>
      <c r="D4" s="282"/>
      <c r="E4" s="282"/>
      <c r="F4" s="282"/>
      <c r="G4" s="282"/>
      <c r="H4" s="282"/>
      <c r="I4" s="282"/>
      <c r="J4" s="282"/>
      <c r="K4" s="282"/>
      <c r="L4" s="282"/>
      <c r="M4" s="282"/>
      <c r="N4" s="282"/>
      <c r="O4" s="282"/>
      <c r="P4" s="282"/>
      <c r="Q4" s="282"/>
      <c r="R4" s="282"/>
      <c r="S4" s="282"/>
      <c r="W4" s="86"/>
      <c r="X4" s="86"/>
      <c r="Y4" s="86"/>
      <c r="Z4" s="86"/>
      <c r="AA4" s="86"/>
      <c r="AB4" s="86"/>
    </row>
    <row r="5" spans="1:28" s="23" customFormat="1" ht="30" customHeight="1">
      <c r="A5" s="310" t="s">
        <v>13</v>
      </c>
      <c r="C5" s="281" t="s">
        <v>49</v>
      </c>
      <c r="D5" s="281"/>
      <c r="E5" s="281"/>
      <c r="F5" s="281"/>
      <c r="G5" s="281"/>
      <c r="I5" s="281" t="s">
        <v>35</v>
      </c>
      <c r="J5" s="281"/>
      <c r="K5" s="281"/>
      <c r="L5" s="281"/>
      <c r="M5" s="281"/>
      <c r="O5" s="281" t="str">
        <f>'درآمد سرمایه گذاری در اوراق به'!$L$6</f>
        <v>از ابتدای سال مالی تا پایان ماه</v>
      </c>
      <c r="P5" s="281"/>
      <c r="Q5" s="281"/>
      <c r="R5" s="281"/>
      <c r="S5" s="281"/>
      <c r="W5" s="85"/>
      <c r="X5" s="85"/>
      <c r="Y5" s="85"/>
      <c r="Z5" s="85"/>
      <c r="AA5" s="85"/>
      <c r="AB5" s="85"/>
    </row>
    <row r="6" spans="1:28" s="23" customFormat="1" ht="45" customHeight="1">
      <c r="A6" s="310"/>
      <c r="C6" s="5" t="s">
        <v>50</v>
      </c>
      <c r="D6" s="33"/>
      <c r="E6" s="5" t="s">
        <v>51</v>
      </c>
      <c r="F6" s="33"/>
      <c r="G6" s="5" t="s">
        <v>52</v>
      </c>
      <c r="I6" s="5" t="s">
        <v>53</v>
      </c>
      <c r="J6" s="33"/>
      <c r="K6" s="5" t="s">
        <v>54</v>
      </c>
      <c r="L6" s="33"/>
      <c r="M6" s="5" t="s">
        <v>55</v>
      </c>
      <c r="O6" s="84" t="s">
        <v>53</v>
      </c>
      <c r="P6" s="33"/>
      <c r="Q6" s="5" t="s">
        <v>54</v>
      </c>
      <c r="R6" s="33"/>
      <c r="S6" s="5" t="s">
        <v>55</v>
      </c>
      <c r="W6" s="85"/>
      <c r="X6" s="85"/>
      <c r="Y6" s="85"/>
      <c r="Z6" s="85"/>
      <c r="AA6" s="85"/>
      <c r="AB6" s="85"/>
    </row>
    <row r="7" spans="1:28" s="23" customFormat="1" ht="30" customHeight="1">
      <c r="A7" s="122" t="s">
        <v>97</v>
      </c>
      <c r="C7" s="24" t="s">
        <v>135</v>
      </c>
      <c r="E7" s="31">
        <v>73284648</v>
      </c>
      <c r="F7" s="30"/>
      <c r="G7" s="31">
        <v>13</v>
      </c>
      <c r="H7" s="30"/>
      <c r="I7" s="31">
        <v>0</v>
      </c>
      <c r="J7" s="30"/>
      <c r="K7" s="35">
        <v>0</v>
      </c>
      <c r="L7" s="30"/>
      <c r="M7" s="31">
        <v>0</v>
      </c>
      <c r="N7" s="30"/>
      <c r="O7" s="53">
        <v>952700424</v>
      </c>
      <c r="P7" s="30"/>
      <c r="Q7" s="35">
        <v>-121294196</v>
      </c>
      <c r="R7" s="30"/>
      <c r="S7" s="31">
        <v>831406228</v>
      </c>
      <c r="W7" s="85"/>
      <c r="X7" s="85"/>
      <c r="Y7" s="85"/>
      <c r="Z7" s="85"/>
      <c r="AA7" s="85"/>
      <c r="AB7" s="85"/>
    </row>
    <row r="8" spans="1:28" s="23" customFormat="1" ht="30" customHeight="1">
      <c r="A8" s="122" t="s">
        <v>109</v>
      </c>
      <c r="C8" s="24" t="s">
        <v>121</v>
      </c>
      <c r="E8" s="31">
        <v>500000</v>
      </c>
      <c r="F8" s="30"/>
      <c r="G8" s="31">
        <v>410</v>
      </c>
      <c r="H8" s="30"/>
      <c r="I8" s="31">
        <v>0</v>
      </c>
      <c r="J8" s="30"/>
      <c r="K8" s="35">
        <v>0</v>
      </c>
      <c r="L8" s="30"/>
      <c r="M8" s="31">
        <v>0</v>
      </c>
      <c r="N8" s="30"/>
      <c r="O8" s="53">
        <v>205000000</v>
      </c>
      <c r="P8" s="30"/>
      <c r="Q8" s="35">
        <v>0</v>
      </c>
      <c r="R8" s="30"/>
      <c r="S8" s="31">
        <v>205000000</v>
      </c>
      <c r="W8" s="85"/>
      <c r="X8" s="85"/>
      <c r="Y8" s="85"/>
      <c r="Z8" s="85"/>
      <c r="AA8" s="85"/>
      <c r="AB8" s="85"/>
    </row>
    <row r="9" spans="1:28" s="23" customFormat="1" ht="30" customHeight="1">
      <c r="A9" s="122" t="s">
        <v>114</v>
      </c>
      <c r="C9" s="24" t="s">
        <v>122</v>
      </c>
      <c r="E9" s="31">
        <v>979030</v>
      </c>
      <c r="F9" s="30"/>
      <c r="G9" s="31">
        <v>330</v>
      </c>
      <c r="H9" s="30"/>
      <c r="I9" s="31">
        <v>0</v>
      </c>
      <c r="J9" s="30"/>
      <c r="K9" s="35">
        <v>0</v>
      </c>
      <c r="L9" s="30"/>
      <c r="M9" s="31">
        <v>0</v>
      </c>
      <c r="N9" s="30"/>
      <c r="O9" s="53">
        <v>323079900</v>
      </c>
      <c r="P9" s="30"/>
      <c r="Q9" s="35">
        <v>-32805036</v>
      </c>
      <c r="R9" s="30"/>
      <c r="S9" s="31">
        <v>290274864</v>
      </c>
      <c r="W9" s="85"/>
      <c r="X9" s="85"/>
      <c r="Y9" s="85"/>
      <c r="Z9" s="85"/>
      <c r="AA9" s="85"/>
      <c r="AB9" s="85"/>
    </row>
    <row r="10" spans="1:28" s="23" customFormat="1" ht="30" customHeight="1">
      <c r="A10" s="122" t="s">
        <v>118</v>
      </c>
      <c r="C10" s="24" t="s">
        <v>123</v>
      </c>
      <c r="E10" s="31">
        <v>24650000</v>
      </c>
      <c r="F10" s="30"/>
      <c r="G10" s="31">
        <v>400</v>
      </c>
      <c r="H10" s="30"/>
      <c r="I10" s="31">
        <v>0</v>
      </c>
      <c r="J10" s="30"/>
      <c r="K10" s="35">
        <v>0</v>
      </c>
      <c r="L10" s="30"/>
      <c r="M10" s="31">
        <v>0</v>
      </c>
      <c r="N10" s="30"/>
      <c r="O10" s="53">
        <v>9066590400</v>
      </c>
      <c r="P10" s="30"/>
      <c r="Q10" s="35">
        <v>-970430165</v>
      </c>
      <c r="R10" s="30"/>
      <c r="S10" s="31">
        <v>8096160235</v>
      </c>
      <c r="W10" s="85"/>
      <c r="X10" s="85"/>
      <c r="Y10" s="85"/>
      <c r="Z10" s="85"/>
      <c r="AA10" s="85"/>
      <c r="AB10" s="85"/>
    </row>
    <row r="11" spans="1:28" s="23" customFormat="1" ht="30" customHeight="1">
      <c r="A11" s="122" t="s">
        <v>93</v>
      </c>
      <c r="C11" s="24" t="s">
        <v>135</v>
      </c>
      <c r="E11" s="31">
        <v>25000000</v>
      </c>
      <c r="F11" s="30"/>
      <c r="G11" s="31">
        <v>200</v>
      </c>
      <c r="H11" s="30"/>
      <c r="I11" s="31">
        <v>0</v>
      </c>
      <c r="J11" s="30"/>
      <c r="K11" s="35">
        <v>0</v>
      </c>
      <c r="L11" s="30"/>
      <c r="M11" s="31">
        <v>0</v>
      </c>
      <c r="N11" s="30"/>
      <c r="O11" s="53">
        <v>5000000000</v>
      </c>
      <c r="P11" s="30"/>
      <c r="Q11" s="35">
        <v>-636580992</v>
      </c>
      <c r="R11" s="30"/>
      <c r="S11" s="31">
        <v>4363419008</v>
      </c>
      <c r="W11" s="85"/>
      <c r="X11" s="85"/>
      <c r="Y11" s="85"/>
      <c r="Z11" s="85"/>
      <c r="AA11" s="85"/>
      <c r="AB11" s="85"/>
    </row>
    <row r="12" spans="1:28" s="23" customFormat="1" ht="30" customHeight="1">
      <c r="A12" s="122" t="s">
        <v>110</v>
      </c>
      <c r="C12" s="24" t="s">
        <v>135</v>
      </c>
      <c r="E12" s="31">
        <v>19700000</v>
      </c>
      <c r="F12" s="30"/>
      <c r="G12" s="31">
        <v>28</v>
      </c>
      <c r="H12" s="30"/>
      <c r="I12" s="31">
        <v>0</v>
      </c>
      <c r="J12" s="30"/>
      <c r="K12" s="35">
        <v>0</v>
      </c>
      <c r="L12" s="30"/>
      <c r="M12" s="31">
        <v>0</v>
      </c>
      <c r="N12" s="30"/>
      <c r="O12" s="53">
        <v>551600000</v>
      </c>
      <c r="P12" s="30"/>
      <c r="Q12" s="35">
        <v>-70227615</v>
      </c>
      <c r="R12" s="30"/>
      <c r="S12" s="31">
        <v>481372385</v>
      </c>
      <c r="W12" s="85"/>
      <c r="X12" s="85"/>
      <c r="Y12" s="85"/>
      <c r="Z12" s="85"/>
      <c r="AA12" s="85"/>
      <c r="AB12" s="85"/>
    </row>
    <row r="13" spans="1:28" s="23" customFormat="1" ht="30" customHeight="1">
      <c r="A13" s="122" t="s">
        <v>115</v>
      </c>
      <c r="C13" s="24" t="s">
        <v>124</v>
      </c>
      <c r="E13" s="31">
        <v>1100000</v>
      </c>
      <c r="F13" s="30"/>
      <c r="G13" s="31">
        <v>4400</v>
      </c>
      <c r="H13" s="30"/>
      <c r="I13" s="31">
        <v>0</v>
      </c>
      <c r="J13" s="30"/>
      <c r="K13" s="35">
        <v>0</v>
      </c>
      <c r="L13" s="30"/>
      <c r="M13" s="31">
        <v>0</v>
      </c>
      <c r="N13" s="30"/>
      <c r="O13" s="53">
        <v>4840000000</v>
      </c>
      <c r="P13" s="30"/>
      <c r="Q13" s="35">
        <v>0</v>
      </c>
      <c r="R13" s="30"/>
      <c r="S13" s="31">
        <v>4840000000</v>
      </c>
      <c r="W13" s="85"/>
      <c r="X13" s="85"/>
      <c r="Y13" s="85"/>
      <c r="Z13" s="85"/>
      <c r="AA13" s="85"/>
      <c r="AB13" s="85"/>
    </row>
    <row r="14" spans="1:28" s="36" customFormat="1" ht="30" customHeight="1" thickBot="1">
      <c r="A14" s="200"/>
      <c r="C14" s="37"/>
      <c r="E14" s="38"/>
      <c r="F14" s="39"/>
      <c r="G14" s="38"/>
      <c r="H14" s="39"/>
      <c r="I14" s="40">
        <f>SUM(I11:I13)</f>
        <v>0</v>
      </c>
      <c r="J14" s="39"/>
      <c r="K14" s="42">
        <f>SUM(K11:K13)</f>
        <v>0</v>
      </c>
      <c r="L14" s="39"/>
      <c r="M14" s="40">
        <f>SUM(M11:M13)</f>
        <v>0</v>
      </c>
      <c r="N14" s="39"/>
      <c r="O14" s="62">
        <f>SUM(O7:O13)</f>
        <v>20938970724</v>
      </c>
      <c r="P14" s="39"/>
      <c r="Q14" s="42">
        <f>SUM(Q7:Q13)</f>
        <v>-1831338004</v>
      </c>
      <c r="R14" s="39"/>
      <c r="S14" s="40">
        <f>SUM(S7:S13)</f>
        <v>19107632720</v>
      </c>
      <c r="W14" s="87"/>
      <c r="X14" s="87"/>
      <c r="Y14" s="87"/>
      <c r="Z14" s="87"/>
      <c r="AA14" s="87"/>
      <c r="AB14" s="87"/>
    </row>
    <row r="15" spans="1:28" ht="13.5" thickTop="1"/>
  </sheetData>
  <mergeCells count="8">
    <mergeCell ref="A1:S1"/>
    <mergeCell ref="A2:S2"/>
    <mergeCell ref="A3:S3"/>
    <mergeCell ref="A4:S4"/>
    <mergeCell ref="A5:A6"/>
    <mergeCell ref="C5:G5"/>
    <mergeCell ref="I5:M5"/>
    <mergeCell ref="O5:S5"/>
  </mergeCells>
  <pageMargins left="0.39" right="0.39" top="0.39" bottom="0.39" header="0" footer="0"/>
  <pageSetup scale="63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92D050"/>
    <pageSetUpPr fitToPage="1"/>
  </sheetPr>
  <dimension ref="A1:S10"/>
  <sheetViews>
    <sheetView rightToLeft="1" view="pageBreakPreview" zoomScaleNormal="100" zoomScaleSheetLayoutView="100" workbookViewId="0">
      <selection activeCell="X5" sqref="X5"/>
    </sheetView>
  </sheetViews>
  <sheetFormatPr defaultRowHeight="12.75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14.28515625" customWidth="1"/>
    <col min="6" max="6" width="1.28515625" customWidth="1"/>
    <col min="7" max="7" width="20.7109375" customWidth="1"/>
    <col min="8" max="8" width="1.28515625" customWidth="1"/>
    <col min="9" max="9" width="14.85546875" bestFit="1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1.28515625" customWidth="1"/>
    <col min="15" max="15" width="15.85546875" customWidth="1"/>
    <col min="16" max="16" width="1.28515625" customWidth="1"/>
    <col min="17" max="17" width="10.42578125" customWidth="1"/>
    <col min="18" max="18" width="1.28515625" customWidth="1"/>
    <col min="19" max="19" width="15.5703125" customWidth="1"/>
    <col min="20" max="20" width="0.28515625" customWidth="1"/>
  </cols>
  <sheetData>
    <row r="1" spans="1:19" s="9" customFormat="1" ht="30" customHeight="1">
      <c r="A1" s="280" t="s">
        <v>88</v>
      </c>
      <c r="B1" s="280"/>
      <c r="C1" s="280"/>
      <c r="D1" s="280"/>
      <c r="E1" s="280"/>
      <c r="F1" s="280"/>
      <c r="G1" s="280"/>
      <c r="H1" s="280"/>
      <c r="I1" s="280"/>
      <c r="J1" s="280"/>
      <c r="K1" s="280"/>
      <c r="L1" s="280"/>
      <c r="M1" s="280"/>
      <c r="N1" s="280"/>
      <c r="O1" s="280"/>
      <c r="P1" s="280"/>
      <c r="Q1" s="280"/>
      <c r="R1" s="280"/>
      <c r="S1" s="280"/>
    </row>
    <row r="2" spans="1:19" s="9" customFormat="1" ht="30" customHeight="1">
      <c r="A2" s="280" t="s">
        <v>30</v>
      </c>
      <c r="B2" s="280"/>
      <c r="C2" s="280"/>
      <c r="D2" s="280"/>
      <c r="E2" s="280"/>
      <c r="F2" s="280"/>
      <c r="G2" s="280"/>
      <c r="H2" s="280"/>
      <c r="I2" s="280"/>
      <c r="J2" s="280"/>
      <c r="K2" s="280"/>
      <c r="L2" s="280"/>
      <c r="M2" s="280"/>
      <c r="N2" s="280"/>
      <c r="O2" s="280"/>
      <c r="P2" s="280"/>
      <c r="Q2" s="280"/>
      <c r="R2" s="280"/>
      <c r="S2" s="280"/>
    </row>
    <row r="3" spans="1:19" s="9" customFormat="1" ht="30" customHeight="1">
      <c r="A3" s="280" t="s">
        <v>156</v>
      </c>
      <c r="B3" s="280"/>
      <c r="C3" s="280"/>
      <c r="D3" s="280"/>
      <c r="E3" s="280"/>
      <c r="F3" s="280"/>
      <c r="G3" s="280"/>
      <c r="H3" s="280"/>
      <c r="I3" s="280"/>
      <c r="J3" s="280"/>
      <c r="K3" s="280"/>
      <c r="L3" s="280"/>
      <c r="M3" s="280"/>
      <c r="N3" s="280"/>
      <c r="O3" s="280"/>
      <c r="P3" s="280"/>
      <c r="Q3" s="280"/>
      <c r="R3" s="280"/>
      <c r="S3" s="280"/>
    </row>
    <row r="4" spans="1:19" s="9" customFormat="1" ht="30" customHeight="1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</row>
    <row r="5" spans="1:19" s="10" customFormat="1" ht="30" customHeight="1">
      <c r="A5" s="282" t="s">
        <v>56</v>
      </c>
      <c r="B5" s="282"/>
      <c r="C5" s="282"/>
      <c r="D5" s="282"/>
      <c r="E5" s="282"/>
      <c r="F5" s="282"/>
      <c r="G5" s="282"/>
      <c r="H5" s="282"/>
      <c r="I5" s="282"/>
      <c r="J5" s="282"/>
      <c r="K5" s="282"/>
      <c r="L5" s="282"/>
      <c r="M5" s="282"/>
      <c r="N5" s="282"/>
      <c r="O5" s="282"/>
      <c r="P5" s="282"/>
      <c r="Q5" s="282"/>
      <c r="R5" s="282"/>
      <c r="S5" s="282"/>
    </row>
    <row r="6" spans="1:19" s="9" customFormat="1" ht="30" customHeight="1">
      <c r="A6" s="281" t="s">
        <v>31</v>
      </c>
      <c r="I6" s="281" t="s">
        <v>35</v>
      </c>
      <c r="J6" s="281"/>
      <c r="K6" s="281"/>
      <c r="L6" s="281"/>
      <c r="M6" s="281"/>
      <c r="O6" s="281" t="str">
        <f>'درآمد سرمایه گذاری در اوراق به'!$L$6</f>
        <v>از ابتدای سال مالی تا پایان ماه</v>
      </c>
      <c r="P6" s="281"/>
      <c r="Q6" s="281"/>
      <c r="R6" s="281"/>
      <c r="S6" s="281"/>
    </row>
    <row r="7" spans="1:19" s="9" customFormat="1" ht="30" customHeight="1">
      <c r="A7" s="281"/>
      <c r="C7" s="4" t="s">
        <v>57</v>
      </c>
      <c r="E7" s="41" t="s">
        <v>24</v>
      </c>
      <c r="G7" s="4" t="s">
        <v>58</v>
      </c>
      <c r="I7" s="5" t="s">
        <v>59</v>
      </c>
      <c r="J7" s="11"/>
      <c r="K7" s="5" t="s">
        <v>54</v>
      </c>
      <c r="L7" s="11"/>
      <c r="M7" s="5" t="s">
        <v>60</v>
      </c>
      <c r="O7" s="5" t="s">
        <v>59</v>
      </c>
      <c r="P7" s="11"/>
      <c r="Q7" s="5" t="s">
        <v>54</v>
      </c>
      <c r="R7" s="11"/>
      <c r="S7" s="5" t="s">
        <v>60</v>
      </c>
    </row>
    <row r="8" spans="1:19" s="9" customFormat="1" ht="30" customHeight="1">
      <c r="A8" s="3"/>
      <c r="E8" s="112"/>
      <c r="F8" s="12"/>
      <c r="G8" s="6"/>
      <c r="H8" s="12"/>
      <c r="I8" s="71">
        <v>0</v>
      </c>
      <c r="J8" s="23"/>
      <c r="K8" s="71">
        <v>0</v>
      </c>
      <c r="L8" s="23"/>
      <c r="M8" s="71">
        <v>0</v>
      </c>
      <c r="N8" s="23"/>
      <c r="O8" s="71">
        <v>0</v>
      </c>
      <c r="P8" s="23"/>
      <c r="Q8" s="71">
        <v>0</v>
      </c>
      <c r="R8" s="23"/>
      <c r="S8" s="71">
        <v>0</v>
      </c>
    </row>
    <row r="9" spans="1:19" s="9" customFormat="1" ht="30" customHeight="1" thickBot="1">
      <c r="A9" s="8" t="s">
        <v>11</v>
      </c>
      <c r="C9" s="7"/>
      <c r="E9" s="6"/>
      <c r="F9" s="12"/>
      <c r="G9" s="6"/>
      <c r="H9" s="12"/>
      <c r="I9" s="113">
        <f>SUM(I8)</f>
        <v>0</v>
      </c>
      <c r="J9" s="45"/>
      <c r="K9" s="113">
        <v>0</v>
      </c>
      <c r="L9" s="45"/>
      <c r="M9" s="113">
        <f>SUM(M8)</f>
        <v>0</v>
      </c>
      <c r="N9" s="45"/>
      <c r="O9" s="113">
        <f>SUM(O8)</f>
        <v>0</v>
      </c>
      <c r="P9" s="45"/>
      <c r="Q9" s="113">
        <v>0</v>
      </c>
      <c r="R9" s="45"/>
      <c r="S9" s="113">
        <f>SUM(S8)</f>
        <v>0</v>
      </c>
    </row>
    <row r="10" spans="1:19" ht="13.5" thickTop="1"/>
  </sheetData>
  <mergeCells count="7">
    <mergeCell ref="A1:S1"/>
    <mergeCell ref="A2:S2"/>
    <mergeCell ref="A3:S3"/>
    <mergeCell ref="A5:S5"/>
    <mergeCell ref="A6:A7"/>
    <mergeCell ref="I6:M6"/>
    <mergeCell ref="O6:S6"/>
  </mergeCells>
  <pageMargins left="0.39" right="0.39" top="0.39" bottom="0.39" header="0" footer="0"/>
  <pageSetup scale="71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92D050"/>
    <pageSetUpPr fitToPage="1"/>
  </sheetPr>
  <dimension ref="A1:AE38"/>
  <sheetViews>
    <sheetView rightToLeft="1" view="pageBreakPreview" zoomScaleNormal="100" zoomScaleSheetLayoutView="100" workbookViewId="0">
      <selection activeCell="A22" sqref="A22"/>
    </sheetView>
  </sheetViews>
  <sheetFormatPr defaultColWidth="9.140625" defaultRowHeight="12.75"/>
  <cols>
    <col min="1" max="1" width="28" style="51" bestFit="1" customWidth="1"/>
    <col min="2" max="2" width="1.28515625" style="51" customWidth="1"/>
    <col min="3" max="3" width="14.140625" style="51" customWidth="1"/>
    <col min="4" max="4" width="1" style="51" customWidth="1"/>
    <col min="5" max="5" width="19.7109375" style="51" customWidth="1"/>
    <col min="6" max="6" width="1.28515625" style="51" customWidth="1"/>
    <col min="7" max="7" width="19.85546875" style="51" customWidth="1"/>
    <col min="8" max="8" width="1.28515625" style="51" customWidth="1"/>
    <col min="9" max="9" width="22.28515625" style="51" customWidth="1"/>
    <col min="10" max="10" width="0.85546875" style="51" customWidth="1"/>
    <col min="11" max="11" width="14.5703125" style="51" bestFit="1" customWidth="1"/>
    <col min="12" max="12" width="1.28515625" style="51" customWidth="1"/>
    <col min="13" max="13" width="20.42578125" style="51" bestFit="1" customWidth="1"/>
    <col min="14" max="14" width="1.28515625" style="51" customWidth="1"/>
    <col min="15" max="15" width="19.7109375" style="51" bestFit="1" customWidth="1"/>
    <col min="16" max="16" width="0.85546875" style="51" customWidth="1"/>
    <col min="17" max="17" width="23.42578125" style="116" customWidth="1"/>
    <col min="18" max="18" width="1.28515625" style="51" customWidth="1"/>
    <col min="19" max="19" width="0.28515625" style="51" customWidth="1"/>
    <col min="20" max="20" width="14.85546875" style="78" bestFit="1" customWidth="1"/>
    <col min="21" max="21" width="12.28515625" style="51" bestFit="1" customWidth="1"/>
    <col min="22" max="16384" width="9.140625" style="51"/>
  </cols>
  <sheetData>
    <row r="1" spans="1:29" s="49" customFormat="1" ht="30" customHeight="1">
      <c r="A1" s="271" t="s">
        <v>88</v>
      </c>
      <c r="B1" s="271"/>
      <c r="C1" s="271"/>
      <c r="D1" s="271"/>
      <c r="E1" s="271"/>
      <c r="F1" s="271"/>
      <c r="G1" s="271"/>
      <c r="H1" s="271"/>
      <c r="I1" s="271"/>
      <c r="J1" s="271"/>
      <c r="K1" s="271"/>
      <c r="L1" s="271"/>
      <c r="M1" s="271"/>
      <c r="N1" s="271"/>
      <c r="O1" s="271"/>
      <c r="P1" s="271"/>
      <c r="Q1" s="271"/>
      <c r="T1" s="76"/>
    </row>
    <row r="2" spans="1:29" s="49" customFormat="1" ht="30" customHeight="1">
      <c r="A2" s="271" t="s">
        <v>30</v>
      </c>
      <c r="B2" s="271"/>
      <c r="C2" s="271"/>
      <c r="D2" s="271"/>
      <c r="E2" s="271"/>
      <c r="F2" s="271"/>
      <c r="G2" s="271"/>
      <c r="H2" s="271"/>
      <c r="I2" s="271"/>
      <c r="J2" s="271"/>
      <c r="K2" s="271"/>
      <c r="L2" s="271"/>
      <c r="M2" s="271"/>
      <c r="N2" s="271"/>
      <c r="O2" s="271"/>
      <c r="P2" s="271"/>
      <c r="Q2" s="271"/>
      <c r="R2" s="221"/>
      <c r="T2" s="77"/>
    </row>
    <row r="3" spans="1:29" s="49" customFormat="1" ht="27" customHeight="1">
      <c r="A3" s="271" t="s">
        <v>156</v>
      </c>
      <c r="B3" s="271"/>
      <c r="C3" s="271"/>
      <c r="D3" s="271"/>
      <c r="E3" s="271"/>
      <c r="F3" s="271"/>
      <c r="G3" s="271"/>
      <c r="H3" s="271"/>
      <c r="I3" s="271"/>
      <c r="J3" s="271"/>
      <c r="K3" s="271"/>
      <c r="L3" s="271"/>
      <c r="M3" s="271"/>
      <c r="N3" s="271"/>
      <c r="O3" s="271"/>
      <c r="P3" s="271"/>
      <c r="Q3" s="271"/>
      <c r="R3" s="221"/>
      <c r="T3" s="77"/>
    </row>
    <row r="4" spans="1:29" s="55" customFormat="1" ht="25.5" customHeight="1">
      <c r="A4" s="272" t="s">
        <v>61</v>
      </c>
      <c r="B4" s="272"/>
      <c r="C4" s="272"/>
      <c r="D4" s="272"/>
      <c r="E4" s="272"/>
      <c r="F4" s="272"/>
      <c r="G4" s="272"/>
      <c r="H4" s="272"/>
      <c r="I4" s="272"/>
      <c r="J4" s="272"/>
      <c r="K4" s="272"/>
      <c r="L4" s="272"/>
      <c r="M4" s="272"/>
      <c r="N4" s="272"/>
      <c r="O4" s="272"/>
      <c r="P4" s="272"/>
      <c r="Q4" s="272"/>
      <c r="R4" s="272"/>
      <c r="T4" s="77"/>
    </row>
    <row r="5" spans="1:29" s="49" customFormat="1" ht="27" customHeight="1">
      <c r="A5" s="300" t="s">
        <v>31</v>
      </c>
      <c r="C5" s="300" t="s">
        <v>35</v>
      </c>
      <c r="D5" s="300"/>
      <c r="E5" s="300"/>
      <c r="F5" s="300"/>
      <c r="G5" s="300"/>
      <c r="H5" s="300"/>
      <c r="I5" s="300"/>
      <c r="K5" s="300" t="str">
        <f>'درآمد سرمایه گذاری در اوراق به'!$L$6</f>
        <v>از ابتدای سال مالی تا پایان ماه</v>
      </c>
      <c r="L5" s="300"/>
      <c r="M5" s="300"/>
      <c r="N5" s="300"/>
      <c r="O5" s="300"/>
      <c r="P5" s="300"/>
      <c r="Q5" s="300"/>
      <c r="R5" s="271"/>
      <c r="T5" s="77"/>
    </row>
    <row r="6" spans="1:29" s="49" customFormat="1" ht="30" customHeight="1">
      <c r="A6" s="300"/>
      <c r="C6" s="83" t="s">
        <v>5</v>
      </c>
      <c r="D6" s="73"/>
      <c r="E6" s="84" t="s">
        <v>62</v>
      </c>
      <c r="F6" s="73"/>
      <c r="G6" s="84" t="s">
        <v>63</v>
      </c>
      <c r="H6" s="73"/>
      <c r="I6" s="84" t="s">
        <v>64</v>
      </c>
      <c r="K6" s="84" t="s">
        <v>5</v>
      </c>
      <c r="L6" s="73"/>
      <c r="M6" s="84" t="s">
        <v>62</v>
      </c>
      <c r="N6" s="73"/>
      <c r="O6" s="84" t="s">
        <v>63</v>
      </c>
      <c r="P6" s="73"/>
      <c r="Q6" s="84" t="s">
        <v>64</v>
      </c>
      <c r="R6" s="182"/>
      <c r="T6" s="77"/>
    </row>
    <row r="7" spans="1:29" s="49" customFormat="1" ht="30" customHeight="1">
      <c r="A7" s="122" t="s">
        <v>163</v>
      </c>
      <c r="B7" s="135"/>
      <c r="C7" s="166">
        <v>10000000</v>
      </c>
      <c r="D7" s="167"/>
      <c r="E7" s="166">
        <v>10351758316</v>
      </c>
      <c r="F7" s="167"/>
      <c r="G7" s="166">
        <v>10267478921</v>
      </c>
      <c r="H7" s="167"/>
      <c r="I7" s="166">
        <v>84279395</v>
      </c>
      <c r="J7" s="167"/>
      <c r="K7" s="166">
        <v>10000000</v>
      </c>
      <c r="L7" s="167"/>
      <c r="M7" s="166">
        <v>10351758316</v>
      </c>
      <c r="N7" s="167"/>
      <c r="O7" s="166">
        <v>10267478921</v>
      </c>
      <c r="P7" s="167"/>
      <c r="Q7" s="166">
        <v>84279395</v>
      </c>
      <c r="T7" s="78"/>
      <c r="U7" s="78"/>
      <c r="V7" s="78"/>
      <c r="W7" s="78"/>
      <c r="X7" s="78"/>
      <c r="Y7" s="78"/>
      <c r="Z7" s="78"/>
      <c r="AA7" s="78"/>
      <c r="AB7" s="78"/>
      <c r="AC7" s="78"/>
    </row>
    <row r="8" spans="1:29" s="49" customFormat="1" ht="30" customHeight="1">
      <c r="A8" s="122" t="s">
        <v>166</v>
      </c>
      <c r="B8" s="135"/>
      <c r="C8" s="166">
        <v>400000</v>
      </c>
      <c r="D8" s="167"/>
      <c r="E8" s="166">
        <v>1713344592</v>
      </c>
      <c r="F8" s="167"/>
      <c r="G8" s="166">
        <v>1707182793</v>
      </c>
      <c r="H8" s="167"/>
      <c r="I8" s="166">
        <v>6161799</v>
      </c>
      <c r="J8" s="167"/>
      <c r="K8" s="166">
        <v>400000</v>
      </c>
      <c r="L8" s="167"/>
      <c r="M8" s="166">
        <v>1713344592</v>
      </c>
      <c r="N8" s="167"/>
      <c r="O8" s="166">
        <v>1707182793</v>
      </c>
      <c r="P8" s="167"/>
      <c r="Q8" s="166">
        <v>6161799</v>
      </c>
      <c r="T8" s="78"/>
      <c r="U8" s="78"/>
      <c r="V8" s="78"/>
      <c r="W8" s="78"/>
      <c r="X8" s="78"/>
      <c r="Y8" s="78"/>
      <c r="Z8" s="78"/>
      <c r="AA8" s="78"/>
      <c r="AB8" s="78"/>
      <c r="AC8" s="78"/>
    </row>
    <row r="9" spans="1:29" s="49" customFormat="1" ht="30" customHeight="1">
      <c r="A9" s="122" t="s">
        <v>101</v>
      </c>
      <c r="B9" s="135"/>
      <c r="C9" s="166">
        <v>17045419</v>
      </c>
      <c r="D9" s="167"/>
      <c r="E9" s="166">
        <v>126341454834</v>
      </c>
      <c r="F9" s="167"/>
      <c r="G9" s="166">
        <v>94709631680</v>
      </c>
      <c r="H9" s="167"/>
      <c r="I9" s="166">
        <v>31631823154</v>
      </c>
      <c r="J9" s="167"/>
      <c r="K9" s="166">
        <v>17045419</v>
      </c>
      <c r="L9" s="167"/>
      <c r="M9" s="166">
        <v>126341454834</v>
      </c>
      <c r="N9" s="167"/>
      <c r="O9" s="166">
        <v>94709631680</v>
      </c>
      <c r="P9" s="167"/>
      <c r="Q9" s="166">
        <v>31631823154</v>
      </c>
      <c r="T9" s="78"/>
      <c r="U9" s="78"/>
      <c r="V9" s="78"/>
      <c r="W9" s="78"/>
      <c r="X9" s="78"/>
      <c r="Y9" s="78"/>
      <c r="Z9" s="78"/>
      <c r="AA9" s="78"/>
      <c r="AB9" s="78"/>
      <c r="AC9" s="78"/>
    </row>
    <row r="10" spans="1:29" s="49" customFormat="1" ht="30" customHeight="1">
      <c r="A10" s="122" t="s">
        <v>111</v>
      </c>
      <c r="B10" s="135"/>
      <c r="C10" s="166">
        <v>500000</v>
      </c>
      <c r="D10" s="167"/>
      <c r="E10" s="166">
        <v>2451824330</v>
      </c>
      <c r="F10" s="167"/>
      <c r="G10" s="166">
        <v>2386242690</v>
      </c>
      <c r="H10" s="167"/>
      <c r="I10" s="166">
        <v>65581640</v>
      </c>
      <c r="J10" s="167"/>
      <c r="K10" s="166">
        <v>500000</v>
      </c>
      <c r="L10" s="167"/>
      <c r="M10" s="166">
        <v>2451824330</v>
      </c>
      <c r="N10" s="167"/>
      <c r="O10" s="166">
        <v>2386242690</v>
      </c>
      <c r="P10" s="167"/>
      <c r="Q10" s="166">
        <v>65581640</v>
      </c>
      <c r="T10" s="78"/>
      <c r="U10" s="78"/>
      <c r="V10" s="78"/>
      <c r="W10" s="78"/>
      <c r="X10" s="78"/>
      <c r="Y10" s="78"/>
      <c r="Z10" s="78"/>
      <c r="AA10" s="78"/>
      <c r="AB10" s="78"/>
      <c r="AC10" s="78"/>
    </row>
    <row r="11" spans="1:29" ht="30" customHeight="1">
      <c r="A11" s="122" t="s">
        <v>91</v>
      </c>
      <c r="C11" s="166">
        <v>2840879</v>
      </c>
      <c r="E11" s="166">
        <v>36685882621</v>
      </c>
      <c r="G11" s="166">
        <v>35418917822</v>
      </c>
      <c r="I11" s="166">
        <v>1266964799</v>
      </c>
      <c r="K11" s="166">
        <v>2840879</v>
      </c>
      <c r="M11" s="166">
        <v>36685882621</v>
      </c>
      <c r="O11" s="166">
        <v>35418917822</v>
      </c>
      <c r="Q11" s="166">
        <v>1266964799</v>
      </c>
      <c r="T11" s="77"/>
    </row>
    <row r="12" spans="1:29" ht="30" customHeight="1">
      <c r="A12" s="122" t="s">
        <v>92</v>
      </c>
      <c r="C12" s="166">
        <v>13700000</v>
      </c>
      <c r="E12" s="166">
        <v>25460732694</v>
      </c>
      <c r="G12" s="166">
        <v>21768794049</v>
      </c>
      <c r="I12" s="166">
        <v>3691938645</v>
      </c>
      <c r="K12" s="166">
        <v>13700000</v>
      </c>
      <c r="M12" s="166">
        <v>25460732694</v>
      </c>
      <c r="O12" s="166">
        <v>21768794049</v>
      </c>
      <c r="Q12" s="166">
        <v>3691938645</v>
      </c>
      <c r="T12" s="77"/>
    </row>
    <row r="13" spans="1:29" ht="30" customHeight="1">
      <c r="A13" s="122" t="s">
        <v>133</v>
      </c>
      <c r="C13" s="166">
        <v>9228097</v>
      </c>
      <c r="E13" s="166">
        <v>37273359642</v>
      </c>
      <c r="G13" s="166">
        <v>36383206392</v>
      </c>
      <c r="I13" s="166">
        <v>890153250</v>
      </c>
      <c r="K13" s="166">
        <v>16181094</v>
      </c>
      <c r="M13" s="166">
        <v>64415540498</v>
      </c>
      <c r="O13" s="166">
        <v>63796477505</v>
      </c>
      <c r="Q13" s="166">
        <v>619062993</v>
      </c>
    </row>
    <row r="14" spans="1:29" ht="30" customHeight="1">
      <c r="A14" s="122" t="s">
        <v>117</v>
      </c>
      <c r="C14" s="166">
        <v>700000</v>
      </c>
      <c r="E14" s="166">
        <v>46975966131</v>
      </c>
      <c r="G14" s="166">
        <v>35814604356</v>
      </c>
      <c r="I14" s="166">
        <f>E14-G14</f>
        <v>11161361775</v>
      </c>
      <c r="K14" s="166">
        <v>700000</v>
      </c>
      <c r="M14" s="166">
        <v>46975966131</v>
      </c>
      <c r="O14" s="166">
        <v>35814604356</v>
      </c>
      <c r="Q14" s="166">
        <f>M14-O14</f>
        <v>11161361775</v>
      </c>
    </row>
    <row r="15" spans="1:29" ht="30" customHeight="1">
      <c r="A15" s="122" t="s">
        <v>105</v>
      </c>
      <c r="C15" s="166">
        <v>600000</v>
      </c>
      <c r="E15" s="166">
        <v>2569964849</v>
      </c>
      <c r="G15" s="166">
        <v>2297825340</v>
      </c>
      <c r="I15" s="166">
        <v>272139509</v>
      </c>
      <c r="K15" s="166">
        <v>600000</v>
      </c>
      <c r="M15" s="166">
        <v>2569964849</v>
      </c>
      <c r="O15" s="166">
        <v>2297825340</v>
      </c>
      <c r="Q15" s="166">
        <v>272139509</v>
      </c>
    </row>
    <row r="16" spans="1:29" ht="30" customHeight="1">
      <c r="A16" s="122" t="s">
        <v>144</v>
      </c>
      <c r="C16" s="166">
        <v>5000000</v>
      </c>
      <c r="E16" s="166" t="s">
        <v>167</v>
      </c>
      <c r="G16" s="166">
        <v>17655893175</v>
      </c>
      <c r="I16" s="166">
        <v>1315551131</v>
      </c>
      <c r="K16" s="166">
        <v>5000000</v>
      </c>
      <c r="M16" s="166">
        <v>18971444306</v>
      </c>
      <c r="O16" s="166">
        <v>17655893175</v>
      </c>
      <c r="Q16" s="166">
        <f>M16-O16</f>
        <v>1315551131</v>
      </c>
    </row>
    <row r="17" spans="1:31" ht="30" customHeight="1">
      <c r="A17" s="122" t="s">
        <v>90</v>
      </c>
      <c r="C17" s="166">
        <v>2000000</v>
      </c>
      <c r="E17" s="166">
        <v>23203187680</v>
      </c>
      <c r="G17" s="166">
        <v>19103895805</v>
      </c>
      <c r="I17" s="166">
        <v>4099291875</v>
      </c>
      <c r="K17" s="166">
        <v>2000000</v>
      </c>
      <c r="M17" s="166">
        <v>23203187680</v>
      </c>
      <c r="O17" s="166">
        <v>19103895805</v>
      </c>
      <c r="Q17" s="166">
        <v>4099291875</v>
      </c>
    </row>
    <row r="18" spans="1:31" ht="30" customHeight="1">
      <c r="A18" s="122" t="s">
        <v>116</v>
      </c>
      <c r="C18" s="166">
        <v>4582</v>
      </c>
      <c r="E18" s="166">
        <v>43725480</v>
      </c>
      <c r="G18" s="166">
        <v>34113414</v>
      </c>
      <c r="I18" s="166">
        <f>E18-G18</f>
        <v>9612066</v>
      </c>
      <c r="K18" s="166">
        <v>4582</v>
      </c>
      <c r="M18" s="166">
        <v>43725480</v>
      </c>
      <c r="O18" s="166">
        <v>34113414</v>
      </c>
      <c r="Q18" s="166">
        <f>M18-O18</f>
        <v>9612066</v>
      </c>
    </row>
    <row r="19" spans="1:31" ht="30" customHeight="1">
      <c r="A19" s="122" t="s">
        <v>164</v>
      </c>
      <c r="C19" s="166">
        <v>2100000</v>
      </c>
      <c r="E19" s="166">
        <v>28135591311</v>
      </c>
      <c r="G19" s="166">
        <v>29259127159</v>
      </c>
      <c r="I19" s="222">
        <f>E19-G19</f>
        <v>-1123535848</v>
      </c>
      <c r="K19" s="166">
        <v>2100000</v>
      </c>
      <c r="M19" s="166">
        <v>28135591311</v>
      </c>
      <c r="O19" s="166">
        <v>29259127159</v>
      </c>
      <c r="Q19" s="222">
        <f>M19-O19</f>
        <v>-1123535848</v>
      </c>
    </row>
    <row r="20" spans="1:31" ht="30" customHeight="1">
      <c r="A20" s="122" t="s">
        <v>104</v>
      </c>
      <c r="C20" s="166">
        <v>2316035</v>
      </c>
      <c r="E20" s="166">
        <v>12135279323</v>
      </c>
      <c r="G20" s="166">
        <v>10339891090</v>
      </c>
      <c r="I20" s="166">
        <v>1795388233</v>
      </c>
      <c r="K20" s="166">
        <v>2316035</v>
      </c>
      <c r="M20" s="166">
        <v>12135279323</v>
      </c>
      <c r="O20" s="166">
        <v>10339891090</v>
      </c>
      <c r="Q20" s="166">
        <v>1795388233</v>
      </c>
    </row>
    <row r="21" spans="1:31" ht="30" customHeight="1">
      <c r="A21" s="122" t="s">
        <v>109</v>
      </c>
      <c r="C21" s="166">
        <v>1769943</v>
      </c>
      <c r="E21" s="166">
        <v>19166583744</v>
      </c>
      <c r="G21" s="166">
        <v>18147360619</v>
      </c>
      <c r="I21" s="166">
        <v>1019223125</v>
      </c>
      <c r="K21" s="166">
        <v>1769943</v>
      </c>
      <c r="M21" s="166">
        <v>19166583744</v>
      </c>
      <c r="O21" s="166">
        <v>18147360619</v>
      </c>
      <c r="Q21" s="166">
        <v>1019223125</v>
      </c>
    </row>
    <row r="22" spans="1:31" ht="30" customHeight="1">
      <c r="A22" s="122" t="s">
        <v>165</v>
      </c>
      <c r="C22" s="166">
        <v>400000</v>
      </c>
      <c r="E22" s="166">
        <v>1514395250</v>
      </c>
      <c r="G22" s="166">
        <v>1417714395</v>
      </c>
      <c r="I22" s="166">
        <v>96680855</v>
      </c>
      <c r="K22" s="166">
        <v>400000</v>
      </c>
      <c r="M22" s="166">
        <v>1514395250</v>
      </c>
      <c r="O22" s="166">
        <v>1417714395</v>
      </c>
      <c r="Q22" s="166">
        <v>96680855</v>
      </c>
    </row>
    <row r="23" spans="1:31" ht="30" customHeight="1">
      <c r="A23" s="122" t="s">
        <v>118</v>
      </c>
      <c r="C23" s="166">
        <v>9724480</v>
      </c>
      <c r="E23" s="166">
        <v>49381051738</v>
      </c>
      <c r="G23" s="166">
        <v>43011771542</v>
      </c>
      <c r="I23" s="166">
        <f>E23-G23</f>
        <v>6369280196</v>
      </c>
      <c r="K23" s="166">
        <v>9724480</v>
      </c>
      <c r="M23" s="166">
        <v>49381051738</v>
      </c>
      <c r="O23" s="166">
        <v>43011771542</v>
      </c>
      <c r="Q23" s="166">
        <f>M23-O23</f>
        <v>6369280196</v>
      </c>
    </row>
    <row r="24" spans="1:31" ht="30" customHeight="1">
      <c r="A24" s="122" t="s">
        <v>110</v>
      </c>
      <c r="C24" s="166">
        <v>5000000</v>
      </c>
      <c r="E24" s="166">
        <v>13881908376</v>
      </c>
      <c r="G24" s="166">
        <v>11252254694</v>
      </c>
      <c r="I24" s="166">
        <v>2629653682</v>
      </c>
      <c r="K24" s="166">
        <v>5000000</v>
      </c>
      <c r="M24" s="166">
        <v>13881908376</v>
      </c>
      <c r="O24" s="166">
        <v>11252254694</v>
      </c>
      <c r="Q24" s="166">
        <v>2629653682</v>
      </c>
    </row>
    <row r="25" spans="1:31" ht="30" customHeight="1">
      <c r="A25" s="122" t="s">
        <v>113</v>
      </c>
      <c r="C25" s="166">
        <v>1093918</v>
      </c>
      <c r="E25" s="166">
        <v>20242490383</v>
      </c>
      <c r="G25" s="166">
        <v>18008761638</v>
      </c>
      <c r="I25" s="166">
        <v>2233728745</v>
      </c>
      <c r="K25" s="166">
        <v>1093918</v>
      </c>
      <c r="M25" s="166">
        <v>20242490383</v>
      </c>
      <c r="O25" s="166">
        <v>18008761638</v>
      </c>
      <c r="Q25" s="166">
        <v>2233728745</v>
      </c>
    </row>
    <row r="26" spans="1:31" ht="30" customHeight="1">
      <c r="A26" s="122" t="s">
        <v>114</v>
      </c>
      <c r="C26" s="166">
        <v>800000</v>
      </c>
      <c r="E26" s="166">
        <v>5726522470</v>
      </c>
      <c r="G26" s="166">
        <v>4971215169</v>
      </c>
      <c r="I26" s="166">
        <v>755307301</v>
      </c>
      <c r="K26" s="166">
        <v>1200000</v>
      </c>
      <c r="M26" s="166">
        <v>8338885899</v>
      </c>
      <c r="O26" s="166">
        <v>7456822753</v>
      </c>
      <c r="Q26" s="166">
        <v>882063146</v>
      </c>
    </row>
    <row r="27" spans="1:31" ht="30" customHeight="1">
      <c r="A27" s="122" t="s">
        <v>96</v>
      </c>
      <c r="C27" s="166">
        <v>2000000</v>
      </c>
      <c r="E27" s="166">
        <v>50078987864</v>
      </c>
      <c r="G27" s="166">
        <v>38580522201</v>
      </c>
      <c r="I27" s="166">
        <v>11498465663</v>
      </c>
      <c r="K27" s="166">
        <v>2000000</v>
      </c>
      <c r="M27" s="166">
        <v>50078987864</v>
      </c>
      <c r="O27" s="166">
        <v>38580522201</v>
      </c>
      <c r="Q27" s="166">
        <v>11498465663</v>
      </c>
    </row>
    <row r="28" spans="1:31" ht="30" customHeight="1">
      <c r="A28" s="122" t="s">
        <v>98</v>
      </c>
      <c r="C28" s="166">
        <v>1141771</v>
      </c>
      <c r="E28" s="166">
        <v>8974424806</v>
      </c>
      <c r="G28" s="166">
        <v>7508964536</v>
      </c>
      <c r="I28" s="166">
        <v>1465460270</v>
      </c>
      <c r="K28" s="166">
        <v>1141771</v>
      </c>
      <c r="M28" s="166">
        <v>8974424806</v>
      </c>
      <c r="O28" s="166">
        <v>7508964536</v>
      </c>
      <c r="Q28" s="166">
        <v>1465460270</v>
      </c>
    </row>
    <row r="29" spans="1:31" ht="30" customHeight="1">
      <c r="A29" s="122" t="s">
        <v>120</v>
      </c>
      <c r="C29" s="166">
        <v>0</v>
      </c>
      <c r="E29" s="166">
        <v>0</v>
      </c>
      <c r="G29" s="166">
        <v>0</v>
      </c>
      <c r="I29" s="166">
        <v>0</v>
      </c>
      <c r="K29" s="166">
        <v>510000</v>
      </c>
      <c r="M29" s="166">
        <v>1840768500</v>
      </c>
      <c r="O29" s="166">
        <v>1840766460</v>
      </c>
      <c r="Q29" s="166">
        <v>2040</v>
      </c>
    </row>
    <row r="30" spans="1:31" ht="30" customHeight="1">
      <c r="A30" s="122" t="s">
        <v>97</v>
      </c>
      <c r="C30" s="166">
        <v>0</v>
      </c>
      <c r="E30" s="166">
        <v>0</v>
      </c>
      <c r="G30" s="166">
        <v>0</v>
      </c>
      <c r="I30" s="166">
        <v>0</v>
      </c>
      <c r="K30" s="166">
        <v>1590486</v>
      </c>
      <c r="M30" s="166">
        <v>8590518668</v>
      </c>
      <c r="O30" s="166">
        <v>3891407334</v>
      </c>
      <c r="Q30" s="166">
        <v>4699111334</v>
      </c>
    </row>
    <row r="31" spans="1:31" s="218" customFormat="1" ht="30" customHeight="1" thickBot="1">
      <c r="C31" s="219">
        <f t="shared" ref="C31:P31" si="0">SUM(C7:C30)</f>
        <v>88365124</v>
      </c>
      <c r="D31" s="218">
        <f t="shared" si="0"/>
        <v>0</v>
      </c>
      <c r="E31" s="219">
        <f t="shared" si="0"/>
        <v>522308436434</v>
      </c>
      <c r="F31" s="218">
        <f t="shared" si="0"/>
        <v>0</v>
      </c>
      <c r="G31" s="219">
        <f t="shared" si="0"/>
        <v>460045369480</v>
      </c>
      <c r="H31" s="218">
        <f t="shared" si="0"/>
        <v>0</v>
      </c>
      <c r="I31" s="219">
        <f t="shared" si="0"/>
        <v>81234511260</v>
      </c>
      <c r="J31" s="218">
        <f t="shared" si="0"/>
        <v>0</v>
      </c>
      <c r="K31" s="219">
        <f t="shared" si="0"/>
        <v>97818607</v>
      </c>
      <c r="L31" s="218">
        <f t="shared" si="0"/>
        <v>0</v>
      </c>
      <c r="M31" s="219">
        <f t="shared" si="0"/>
        <v>581465712193</v>
      </c>
      <c r="N31" s="218">
        <f t="shared" si="0"/>
        <v>0</v>
      </c>
      <c r="O31" s="219">
        <f t="shared" si="0"/>
        <v>495676421971</v>
      </c>
      <c r="P31" s="218">
        <f t="shared" si="0"/>
        <v>0</v>
      </c>
      <c r="Q31" s="219">
        <f>SUM(Q7:Q30)</f>
        <v>85789290222</v>
      </c>
      <c r="S31" s="220"/>
      <c r="U31" s="220"/>
      <c r="W31" s="220"/>
      <c r="Y31" s="220"/>
      <c r="AA31" s="220"/>
      <c r="AC31" s="220"/>
      <c r="AE31" s="220"/>
    </row>
    <row r="32" spans="1:31" ht="19.5" thickTop="1">
      <c r="C32" s="166"/>
    </row>
    <row r="33" spans="3:3" ht="18.75">
      <c r="C33" s="166"/>
    </row>
    <row r="34" spans="3:3" ht="18.75">
      <c r="C34" s="166"/>
    </row>
    <row r="35" spans="3:3" ht="18.75">
      <c r="C35" s="166"/>
    </row>
    <row r="36" spans="3:3" ht="18.75">
      <c r="C36" s="166"/>
    </row>
    <row r="37" spans="3:3" ht="18.75">
      <c r="C37" s="166"/>
    </row>
    <row r="38" spans="3:3" ht="18.75">
      <c r="C38" s="166"/>
    </row>
  </sheetData>
  <mergeCells count="7">
    <mergeCell ref="A1:Q1"/>
    <mergeCell ref="A4:R4"/>
    <mergeCell ref="A5:A6"/>
    <mergeCell ref="C5:I5"/>
    <mergeCell ref="K5:R5"/>
    <mergeCell ref="A2:Q2"/>
    <mergeCell ref="A3:Q3"/>
  </mergeCells>
  <pageMargins left="0.39" right="0.39" top="0.39" bottom="0.39" header="0" footer="0"/>
  <pageSetup scale="69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92D050"/>
    <pageSetUpPr fitToPage="1"/>
  </sheetPr>
  <dimension ref="A1:W48"/>
  <sheetViews>
    <sheetView rightToLeft="1" view="pageBreakPreview" zoomScaleNormal="100" zoomScaleSheetLayoutView="100" workbookViewId="0">
      <selection activeCell="I45" sqref="I45"/>
    </sheetView>
  </sheetViews>
  <sheetFormatPr defaultRowHeight="12.75"/>
  <cols>
    <col min="1" max="1" width="24.42578125" customWidth="1"/>
    <col min="2" max="2" width="1.28515625" customWidth="1"/>
    <col min="3" max="3" width="16" style="168" customWidth="1"/>
    <col min="4" max="4" width="1.28515625" style="168" customWidth="1"/>
    <col min="5" max="5" width="20.7109375" style="168" customWidth="1"/>
    <col min="6" max="6" width="1.28515625" style="168" customWidth="1"/>
    <col min="7" max="7" width="22" style="168" customWidth="1"/>
    <col min="8" max="8" width="1.28515625" style="168" customWidth="1"/>
    <col min="9" max="9" width="18.7109375" style="169" customWidth="1"/>
    <col min="10" max="10" width="0.85546875" style="168" customWidth="1"/>
    <col min="11" max="11" width="14.140625" style="169" customWidth="1"/>
    <col min="12" max="12" width="1.28515625" style="169" customWidth="1"/>
    <col min="13" max="13" width="20.5703125" style="169" customWidth="1"/>
    <col min="14" max="14" width="1.28515625" style="169" customWidth="1"/>
    <col min="15" max="15" width="19.7109375" style="169" customWidth="1"/>
    <col min="16" max="16" width="1.28515625" style="169" customWidth="1"/>
    <col min="17" max="17" width="19.85546875" style="170" customWidth="1"/>
    <col min="18" max="18" width="0.5703125" customWidth="1"/>
    <col min="19" max="19" width="30.7109375" style="127" customWidth="1"/>
    <col min="20" max="23" width="30.7109375" style="89" customWidth="1"/>
  </cols>
  <sheetData>
    <row r="1" spans="1:23" ht="29.1" customHeight="1">
      <c r="A1" s="280" t="s">
        <v>88</v>
      </c>
      <c r="B1" s="280"/>
      <c r="C1" s="280"/>
      <c r="D1" s="280"/>
      <c r="E1" s="280"/>
      <c r="F1" s="280"/>
      <c r="G1" s="280"/>
      <c r="H1" s="280"/>
      <c r="I1" s="280"/>
      <c r="J1" s="280"/>
      <c r="K1" s="280"/>
      <c r="L1" s="280"/>
      <c r="M1" s="280"/>
      <c r="N1" s="280"/>
      <c r="O1" s="280"/>
      <c r="P1" s="280"/>
      <c r="Q1" s="280"/>
      <c r="S1" s="228"/>
      <c r="T1" s="82"/>
      <c r="U1" s="82"/>
      <c r="V1" s="82"/>
    </row>
    <row r="2" spans="1:23" s="9" customFormat="1" ht="30" customHeight="1">
      <c r="A2" s="280" t="s">
        <v>30</v>
      </c>
      <c r="B2" s="280"/>
      <c r="C2" s="280"/>
      <c r="D2" s="280"/>
      <c r="E2" s="280"/>
      <c r="F2" s="280"/>
      <c r="G2" s="280"/>
      <c r="H2" s="280"/>
      <c r="I2" s="280"/>
      <c r="J2" s="280"/>
      <c r="K2" s="280"/>
      <c r="L2" s="280"/>
      <c r="M2" s="280"/>
      <c r="N2" s="280"/>
      <c r="O2" s="280"/>
      <c r="P2" s="280"/>
      <c r="Q2" s="280"/>
      <c r="S2" s="126"/>
      <c r="T2" s="126"/>
      <c r="U2" s="126"/>
      <c r="V2" s="126"/>
      <c r="W2" s="127"/>
    </row>
    <row r="3" spans="1:23" s="9" customFormat="1" ht="30" customHeight="1">
      <c r="A3" s="280" t="s">
        <v>156</v>
      </c>
      <c r="B3" s="280"/>
      <c r="C3" s="280"/>
      <c r="D3" s="280"/>
      <c r="E3" s="280"/>
      <c r="F3" s="280"/>
      <c r="G3" s="280"/>
      <c r="H3" s="280"/>
      <c r="I3" s="280"/>
      <c r="J3" s="280"/>
      <c r="K3" s="280"/>
      <c r="L3" s="280"/>
      <c r="M3" s="280"/>
      <c r="N3" s="280"/>
      <c r="O3" s="280"/>
      <c r="P3" s="280"/>
      <c r="Q3" s="280"/>
      <c r="S3" s="126"/>
      <c r="T3" s="126"/>
      <c r="U3" s="126"/>
      <c r="V3" s="126"/>
      <c r="W3" s="127"/>
    </row>
    <row r="4" spans="1:23" s="10" customFormat="1" ht="25.5">
      <c r="A4" s="282" t="s">
        <v>65</v>
      </c>
      <c r="B4" s="282"/>
      <c r="C4" s="282"/>
      <c r="D4" s="282"/>
      <c r="E4" s="282"/>
      <c r="F4" s="282"/>
      <c r="G4" s="282"/>
      <c r="H4" s="282"/>
      <c r="I4" s="282"/>
      <c r="J4" s="282"/>
      <c r="K4" s="282"/>
      <c r="L4" s="282"/>
      <c r="M4" s="282"/>
      <c r="N4" s="282"/>
      <c r="O4" s="282"/>
      <c r="P4" s="282"/>
      <c r="Q4" s="282"/>
      <c r="S4" s="126"/>
      <c r="T4" s="126"/>
      <c r="U4" s="126"/>
      <c r="V4" s="126"/>
      <c r="W4" s="127"/>
    </row>
    <row r="5" spans="1:23" s="9" customFormat="1" ht="24" customHeight="1">
      <c r="A5" s="280" t="s">
        <v>31</v>
      </c>
      <c r="C5" s="311" t="s">
        <v>35</v>
      </c>
      <c r="D5" s="311"/>
      <c r="E5" s="311"/>
      <c r="F5" s="311"/>
      <c r="G5" s="311"/>
      <c r="H5" s="311"/>
      <c r="I5" s="311"/>
      <c r="J5" s="154"/>
      <c r="K5" s="312" t="str">
        <f>'درآمد سرمایه گذاری در اوراق به'!$L$6</f>
        <v>از ابتدای سال مالی تا پایان ماه</v>
      </c>
      <c r="L5" s="312"/>
      <c r="M5" s="312"/>
      <c r="N5" s="312"/>
      <c r="O5" s="312"/>
      <c r="P5" s="312"/>
      <c r="Q5" s="312"/>
      <c r="S5" s="126"/>
      <c r="T5" s="126"/>
      <c r="U5" s="126"/>
      <c r="V5" s="126"/>
      <c r="W5" s="127"/>
    </row>
    <row r="6" spans="1:23" s="9" customFormat="1" ht="37.5" customHeight="1">
      <c r="A6" s="283"/>
      <c r="C6" s="155" t="s">
        <v>5</v>
      </c>
      <c r="D6" s="156"/>
      <c r="E6" s="157" t="s">
        <v>7</v>
      </c>
      <c r="F6" s="156"/>
      <c r="G6" s="155" t="s">
        <v>63</v>
      </c>
      <c r="H6" s="156"/>
      <c r="I6" s="232" t="s">
        <v>66</v>
      </c>
      <c r="J6" s="154"/>
      <c r="K6" s="158" t="s">
        <v>5</v>
      </c>
      <c r="L6" s="159"/>
      <c r="M6" s="158" t="s">
        <v>7</v>
      </c>
      <c r="N6" s="159"/>
      <c r="O6" s="158" t="s">
        <v>63</v>
      </c>
      <c r="P6" s="159"/>
      <c r="Q6" s="160" t="s">
        <v>66</v>
      </c>
      <c r="S6" s="229"/>
      <c r="T6" s="126"/>
      <c r="U6" s="126"/>
      <c r="V6" s="126"/>
      <c r="W6" s="127"/>
    </row>
    <row r="7" spans="1:23" s="51" customFormat="1" ht="30" customHeight="1">
      <c r="A7" s="150" t="s">
        <v>89</v>
      </c>
      <c r="B7" s="49"/>
      <c r="C7" s="161">
        <v>13391845</v>
      </c>
      <c r="D7" s="162"/>
      <c r="E7" s="163">
        <v>71885683020</v>
      </c>
      <c r="F7" s="162"/>
      <c r="G7" s="161">
        <v>61136590324</v>
      </c>
      <c r="H7" s="162"/>
      <c r="I7" s="164">
        <v>10749092696</v>
      </c>
      <c r="J7" s="162"/>
      <c r="K7" s="151">
        <v>13391845</v>
      </c>
      <c r="L7" s="162"/>
      <c r="M7" s="163">
        <v>71885683020</v>
      </c>
      <c r="N7" s="162"/>
      <c r="O7" s="151">
        <v>57304831849</v>
      </c>
      <c r="P7" s="162"/>
      <c r="Q7" s="165">
        <v>14580851171</v>
      </c>
      <c r="R7" s="150"/>
      <c r="S7" s="229"/>
      <c r="T7" s="153"/>
      <c r="U7" s="152"/>
      <c r="V7" s="151"/>
      <c r="W7" s="152"/>
    </row>
    <row r="8" spans="1:23" s="51" customFormat="1" ht="30" customHeight="1">
      <c r="A8" s="150" t="s">
        <v>90</v>
      </c>
      <c r="B8" s="49"/>
      <c r="C8" s="161">
        <v>11394334</v>
      </c>
      <c r="D8" s="162"/>
      <c r="E8" s="161">
        <v>128782733793</v>
      </c>
      <c r="F8" s="162"/>
      <c r="G8" s="161">
        <v>117628387423</v>
      </c>
      <c r="H8" s="162"/>
      <c r="I8" s="164">
        <v>11154346370</v>
      </c>
      <c r="J8" s="162"/>
      <c r="K8" s="151">
        <v>11394334</v>
      </c>
      <c r="L8" s="162"/>
      <c r="M8" s="161">
        <v>128782733793</v>
      </c>
      <c r="N8" s="162"/>
      <c r="O8" s="151">
        <v>108838084889</v>
      </c>
      <c r="P8" s="162"/>
      <c r="Q8" s="164">
        <v>19944648904</v>
      </c>
      <c r="R8" s="150"/>
      <c r="S8" s="229"/>
      <c r="T8" s="153"/>
      <c r="U8" s="152"/>
      <c r="V8" s="151"/>
      <c r="W8" s="152"/>
    </row>
    <row r="9" spans="1:23" s="51" customFormat="1" ht="30" customHeight="1">
      <c r="A9" s="150" t="s">
        <v>92</v>
      </c>
      <c r="B9" s="49"/>
      <c r="C9" s="161">
        <v>12789546</v>
      </c>
      <c r="D9" s="162"/>
      <c r="E9" s="161">
        <v>24753083647</v>
      </c>
      <c r="F9" s="162"/>
      <c r="G9" s="161">
        <v>25562197422</v>
      </c>
      <c r="H9" s="162"/>
      <c r="I9" s="164">
        <v>-809113774</v>
      </c>
      <c r="J9" s="162"/>
      <c r="K9" s="151">
        <v>12789546</v>
      </c>
      <c r="L9" s="162"/>
      <c r="M9" s="161">
        <v>24753083647</v>
      </c>
      <c r="N9" s="162"/>
      <c r="O9" s="151">
        <v>24223517537</v>
      </c>
      <c r="P9" s="162"/>
      <c r="Q9" s="164">
        <v>529566110</v>
      </c>
      <c r="R9" s="150"/>
      <c r="S9" s="229"/>
      <c r="T9" s="153"/>
      <c r="U9" s="152"/>
      <c r="V9" s="151"/>
      <c r="W9" s="152"/>
    </row>
    <row r="10" spans="1:23" s="51" customFormat="1" ht="30" customHeight="1">
      <c r="A10" s="150" t="s">
        <v>115</v>
      </c>
      <c r="B10" s="49"/>
      <c r="C10" s="161">
        <v>2162913</v>
      </c>
      <c r="D10" s="162"/>
      <c r="E10" s="161">
        <v>118789912638</v>
      </c>
      <c r="F10" s="162"/>
      <c r="G10" s="161">
        <v>115807125494</v>
      </c>
      <c r="H10" s="162"/>
      <c r="I10" s="164">
        <v>2982787144</v>
      </c>
      <c r="J10" s="162"/>
      <c r="K10" s="151">
        <v>2162913</v>
      </c>
      <c r="L10" s="162"/>
      <c r="M10" s="161">
        <v>118789912638</v>
      </c>
      <c r="N10" s="162"/>
      <c r="O10" s="151">
        <v>115789275680</v>
      </c>
      <c r="P10" s="162"/>
      <c r="Q10" s="164">
        <v>3000636958</v>
      </c>
      <c r="R10" s="150"/>
      <c r="S10" s="229"/>
      <c r="T10" s="153"/>
      <c r="U10" s="152"/>
      <c r="V10" s="151"/>
      <c r="W10" s="152"/>
    </row>
    <row r="11" spans="1:23" s="51" customFormat="1" ht="30" customHeight="1">
      <c r="A11" s="150" t="s">
        <v>93</v>
      </c>
      <c r="B11" s="49"/>
      <c r="C11" s="161">
        <v>30800000</v>
      </c>
      <c r="D11" s="162"/>
      <c r="E11" s="161">
        <v>52844493240</v>
      </c>
      <c r="F11" s="162"/>
      <c r="G11" s="161">
        <v>47871542588</v>
      </c>
      <c r="H11" s="162"/>
      <c r="I11" s="164">
        <v>4972950652</v>
      </c>
      <c r="J11" s="162"/>
      <c r="K11" s="151">
        <v>30800000</v>
      </c>
      <c r="L11" s="162"/>
      <c r="M11" s="161">
        <v>52844493240</v>
      </c>
      <c r="N11" s="162"/>
      <c r="O11" s="151">
        <v>49536937629</v>
      </c>
      <c r="P11" s="162"/>
      <c r="Q11" s="164">
        <v>3307555611</v>
      </c>
      <c r="R11" s="150"/>
      <c r="S11" s="229"/>
      <c r="T11" s="153"/>
      <c r="U11" s="152"/>
      <c r="V11" s="151"/>
      <c r="W11" s="152"/>
    </row>
    <row r="12" spans="1:23" s="51" customFormat="1" ht="30" customHeight="1">
      <c r="A12" s="150" t="s">
        <v>94</v>
      </c>
      <c r="B12" s="49"/>
      <c r="C12" s="161">
        <v>21967418</v>
      </c>
      <c r="D12" s="162"/>
      <c r="E12" s="161">
        <v>96299899315</v>
      </c>
      <c r="F12" s="162"/>
      <c r="G12" s="161">
        <v>87307039247</v>
      </c>
      <c r="H12" s="162"/>
      <c r="I12" s="164">
        <v>8992860068</v>
      </c>
      <c r="J12" s="162"/>
      <c r="K12" s="151">
        <v>21967418</v>
      </c>
      <c r="L12" s="162"/>
      <c r="M12" s="161">
        <v>96299899315</v>
      </c>
      <c r="N12" s="162"/>
      <c r="O12" s="151">
        <v>82610322424</v>
      </c>
      <c r="P12" s="162"/>
      <c r="Q12" s="164">
        <v>13689576891</v>
      </c>
      <c r="R12" s="150"/>
      <c r="S12" s="229"/>
      <c r="T12" s="153"/>
      <c r="U12" s="152"/>
      <c r="V12" s="151"/>
      <c r="W12" s="152"/>
    </row>
    <row r="13" spans="1:23" s="51" customFormat="1" ht="30" customHeight="1">
      <c r="A13" s="150" t="s">
        <v>140</v>
      </c>
      <c r="B13" s="49"/>
      <c r="C13" s="161">
        <v>6400000</v>
      </c>
      <c r="D13" s="162"/>
      <c r="E13" s="161">
        <v>10408101120</v>
      </c>
      <c r="F13" s="162"/>
      <c r="G13" s="161">
        <v>10659740597</v>
      </c>
      <c r="H13" s="162"/>
      <c r="I13" s="164">
        <v>-251639477</v>
      </c>
      <c r="J13" s="162"/>
      <c r="K13" s="151">
        <v>6400000</v>
      </c>
      <c r="L13" s="162"/>
      <c r="M13" s="161">
        <v>10408101120</v>
      </c>
      <c r="N13" s="162"/>
      <c r="O13" s="151">
        <v>10659740597</v>
      </c>
      <c r="P13" s="162"/>
      <c r="Q13" s="164">
        <v>-251639477</v>
      </c>
      <c r="R13" s="150"/>
      <c r="S13" s="229"/>
      <c r="T13" s="153"/>
      <c r="U13" s="152"/>
      <c r="V13" s="151"/>
      <c r="W13" s="152"/>
    </row>
    <row r="14" spans="1:23" s="51" customFormat="1" ht="30" customHeight="1">
      <c r="A14" s="150" t="s">
        <v>95</v>
      </c>
      <c r="B14" s="49"/>
      <c r="C14" s="161">
        <v>9253912</v>
      </c>
      <c r="D14" s="162"/>
      <c r="E14" s="161">
        <v>164751425414</v>
      </c>
      <c r="F14" s="162"/>
      <c r="G14" s="161">
        <v>149485840287</v>
      </c>
      <c r="H14" s="162"/>
      <c r="I14" s="164">
        <v>15265585127</v>
      </c>
      <c r="J14" s="162"/>
      <c r="K14" s="151">
        <v>9253912</v>
      </c>
      <c r="L14" s="162"/>
      <c r="M14" s="161">
        <v>164751425414</v>
      </c>
      <c r="N14" s="162"/>
      <c r="O14" s="151">
        <v>152877275777</v>
      </c>
      <c r="P14" s="162"/>
      <c r="Q14" s="164">
        <v>11874149637</v>
      </c>
      <c r="R14" s="150"/>
      <c r="S14" s="229"/>
      <c r="T14" s="153"/>
      <c r="U14" s="152"/>
      <c r="V14" s="151"/>
      <c r="W14" s="152"/>
    </row>
    <row r="15" spans="1:23" s="51" customFormat="1" ht="30" customHeight="1">
      <c r="A15" s="150" t="s">
        <v>138</v>
      </c>
      <c r="B15" s="49"/>
      <c r="C15" s="161">
        <v>60000000</v>
      </c>
      <c r="D15" s="162"/>
      <c r="E15" s="161">
        <v>111890268000</v>
      </c>
      <c r="F15" s="162"/>
      <c r="G15" s="161">
        <v>111931552320</v>
      </c>
      <c r="H15" s="162"/>
      <c r="I15" s="164">
        <v>-41284320</v>
      </c>
      <c r="J15" s="162"/>
      <c r="K15" s="151">
        <v>60000000</v>
      </c>
      <c r="L15" s="162"/>
      <c r="M15" s="161">
        <v>111890268000</v>
      </c>
      <c r="N15" s="162"/>
      <c r="O15" s="151">
        <v>111931552320</v>
      </c>
      <c r="P15" s="162"/>
      <c r="Q15" s="164">
        <v>-41284320</v>
      </c>
      <c r="R15" s="150"/>
      <c r="S15" s="229"/>
      <c r="T15" s="153"/>
      <c r="U15" s="152"/>
      <c r="V15" s="151"/>
      <c r="W15" s="152"/>
    </row>
    <row r="16" spans="1:23" s="51" customFormat="1" ht="30" customHeight="1">
      <c r="A16" s="150" t="s">
        <v>145</v>
      </c>
      <c r="B16" s="49"/>
      <c r="C16" s="161">
        <v>3600000</v>
      </c>
      <c r="D16" s="162"/>
      <c r="E16" s="161">
        <v>18791123580</v>
      </c>
      <c r="F16" s="162"/>
      <c r="G16" s="161">
        <v>16843285786</v>
      </c>
      <c r="H16" s="162"/>
      <c r="I16" s="164">
        <v>1947837794</v>
      </c>
      <c r="J16" s="162"/>
      <c r="K16" s="151">
        <v>3600000</v>
      </c>
      <c r="L16" s="162"/>
      <c r="M16" s="161">
        <v>18791123580</v>
      </c>
      <c r="N16" s="162"/>
      <c r="O16" s="151">
        <v>16843285786</v>
      </c>
      <c r="P16" s="162"/>
      <c r="Q16" s="164">
        <v>1947837794</v>
      </c>
      <c r="R16" s="150"/>
      <c r="S16" s="229"/>
      <c r="T16" s="153"/>
      <c r="U16" s="152"/>
      <c r="V16" s="151"/>
      <c r="W16" s="152"/>
    </row>
    <row r="17" spans="1:23" s="51" customFormat="1" ht="30" customHeight="1">
      <c r="A17" s="150" t="s">
        <v>143</v>
      </c>
      <c r="B17" s="49"/>
      <c r="C17" s="161">
        <v>7000000</v>
      </c>
      <c r="D17" s="162"/>
      <c r="E17" s="161">
        <v>25411894200</v>
      </c>
      <c r="F17" s="162"/>
      <c r="G17" s="161">
        <v>25871564657</v>
      </c>
      <c r="H17" s="162"/>
      <c r="I17" s="164">
        <v>-459670457</v>
      </c>
      <c r="J17" s="162"/>
      <c r="K17" s="151">
        <v>7000000</v>
      </c>
      <c r="L17" s="162"/>
      <c r="M17" s="161">
        <v>25411894200</v>
      </c>
      <c r="N17" s="162"/>
      <c r="O17" s="151">
        <v>25871564657</v>
      </c>
      <c r="P17" s="162"/>
      <c r="Q17" s="164">
        <v>-459670457</v>
      </c>
      <c r="R17" s="150"/>
      <c r="S17" s="229"/>
      <c r="T17" s="153"/>
      <c r="U17" s="152"/>
      <c r="V17" s="151"/>
      <c r="W17" s="152"/>
    </row>
    <row r="18" spans="1:23" s="51" customFormat="1" ht="30" customHeight="1">
      <c r="A18" s="150" t="s">
        <v>96</v>
      </c>
      <c r="B18" s="49"/>
      <c r="C18" s="161">
        <v>1800000</v>
      </c>
      <c r="D18" s="162"/>
      <c r="E18" s="161">
        <v>44606999700</v>
      </c>
      <c r="F18" s="162"/>
      <c r="G18" s="161">
        <v>44257640499</v>
      </c>
      <c r="H18" s="162"/>
      <c r="I18" s="164">
        <v>349359201</v>
      </c>
      <c r="J18" s="162"/>
      <c r="K18" s="151">
        <v>1800000</v>
      </c>
      <c r="L18" s="162"/>
      <c r="M18" s="161">
        <v>44606999700</v>
      </c>
      <c r="N18" s="162"/>
      <c r="O18" s="151">
        <v>34722470004</v>
      </c>
      <c r="P18" s="162"/>
      <c r="Q18" s="164">
        <v>9884529696</v>
      </c>
      <c r="R18" s="150"/>
      <c r="S18" s="229"/>
      <c r="T18" s="153"/>
      <c r="U18" s="152"/>
      <c r="V18" s="151"/>
      <c r="W18" s="152"/>
    </row>
    <row r="19" spans="1:23" s="51" customFormat="1" ht="30" customHeight="1">
      <c r="A19" s="150" t="s">
        <v>97</v>
      </c>
      <c r="B19" s="49"/>
      <c r="C19" s="161">
        <v>83684648</v>
      </c>
      <c r="D19" s="162"/>
      <c r="E19" s="161">
        <v>256298297705</v>
      </c>
      <c r="F19" s="162"/>
      <c r="G19" s="161">
        <v>221326842241</v>
      </c>
      <c r="H19" s="162"/>
      <c r="I19" s="164">
        <v>34971455464</v>
      </c>
      <c r="J19" s="162"/>
      <c r="K19" s="151">
        <v>83684648</v>
      </c>
      <c r="L19" s="162"/>
      <c r="M19" s="161">
        <v>256298297705</v>
      </c>
      <c r="N19" s="162"/>
      <c r="O19" s="151">
        <v>213634197550</v>
      </c>
      <c r="P19" s="162"/>
      <c r="Q19" s="164">
        <v>42664100155</v>
      </c>
      <c r="R19" s="150"/>
      <c r="S19" s="229"/>
      <c r="T19" s="153"/>
      <c r="U19" s="152"/>
      <c r="V19" s="151"/>
      <c r="W19" s="152"/>
    </row>
    <row r="20" spans="1:23" s="51" customFormat="1" ht="30" customHeight="1">
      <c r="A20" s="150" t="s">
        <v>98</v>
      </c>
      <c r="B20" s="49"/>
      <c r="C20" s="161">
        <v>3900910</v>
      </c>
      <c r="D20" s="162"/>
      <c r="E20" s="161">
        <v>31370589646</v>
      </c>
      <c r="F20" s="162"/>
      <c r="G20" s="161">
        <v>26928406259</v>
      </c>
      <c r="H20" s="162"/>
      <c r="I20" s="164">
        <v>4442183387</v>
      </c>
      <c r="J20" s="162"/>
      <c r="K20" s="151">
        <v>3900910</v>
      </c>
      <c r="L20" s="162"/>
      <c r="M20" s="161">
        <v>31370589646</v>
      </c>
      <c r="N20" s="162"/>
      <c r="O20" s="151">
        <v>25654702094</v>
      </c>
      <c r="P20" s="162"/>
      <c r="Q20" s="164">
        <v>5715887552</v>
      </c>
      <c r="R20" s="150"/>
      <c r="S20" s="229"/>
      <c r="T20" s="153"/>
      <c r="U20" s="152"/>
      <c r="V20" s="151"/>
      <c r="W20" s="152"/>
    </row>
    <row r="21" spans="1:23" s="51" customFormat="1" ht="30" customHeight="1">
      <c r="A21" s="150" t="s">
        <v>142</v>
      </c>
      <c r="B21" s="49"/>
      <c r="C21" s="161">
        <v>208</v>
      </c>
      <c r="D21" s="162"/>
      <c r="E21" s="161">
        <v>769983</v>
      </c>
      <c r="F21" s="162"/>
      <c r="G21" s="161">
        <v>649754</v>
      </c>
      <c r="H21" s="162"/>
      <c r="I21" s="164">
        <v>120229</v>
      </c>
      <c r="J21" s="162"/>
      <c r="K21" s="151">
        <v>208</v>
      </c>
      <c r="L21" s="162"/>
      <c r="M21" s="161">
        <v>769983</v>
      </c>
      <c r="N21" s="162"/>
      <c r="O21" s="151">
        <v>649754</v>
      </c>
      <c r="P21" s="162"/>
      <c r="Q21" s="164">
        <v>120229</v>
      </c>
      <c r="R21" s="150"/>
      <c r="S21" s="229"/>
      <c r="T21" s="153"/>
      <c r="U21" s="152"/>
      <c r="V21" s="151"/>
      <c r="W21" s="152"/>
    </row>
    <row r="22" spans="1:23" s="51" customFormat="1" ht="30" customHeight="1">
      <c r="A22" s="150" t="s">
        <v>99</v>
      </c>
      <c r="B22" s="49"/>
      <c r="C22" s="161">
        <v>19097715</v>
      </c>
      <c r="D22" s="162"/>
      <c r="E22" s="161">
        <v>67925051105</v>
      </c>
      <c r="F22" s="162"/>
      <c r="G22" s="161">
        <v>57199005771</v>
      </c>
      <c r="H22" s="162"/>
      <c r="I22" s="164">
        <v>10726045334</v>
      </c>
      <c r="J22" s="162"/>
      <c r="K22" s="151">
        <v>19097715</v>
      </c>
      <c r="L22" s="162"/>
      <c r="M22" s="161">
        <v>67925051105</v>
      </c>
      <c r="N22" s="162"/>
      <c r="O22" s="151">
        <v>59103484996</v>
      </c>
      <c r="P22" s="162"/>
      <c r="Q22" s="164">
        <v>8821566109</v>
      </c>
      <c r="R22" s="150"/>
      <c r="S22" s="229"/>
      <c r="T22" s="153"/>
      <c r="U22" s="152"/>
      <c r="V22" s="151"/>
      <c r="W22" s="152"/>
    </row>
    <row r="23" spans="1:23" s="51" customFormat="1" ht="30" customHeight="1">
      <c r="A23" s="150" t="s">
        <v>100</v>
      </c>
      <c r="B23" s="49"/>
      <c r="C23" s="161">
        <v>2582441</v>
      </c>
      <c r="D23" s="162"/>
      <c r="E23" s="161">
        <v>72648235972</v>
      </c>
      <c r="F23" s="162"/>
      <c r="G23" s="161">
        <v>63839098421</v>
      </c>
      <c r="H23" s="162"/>
      <c r="I23" s="164">
        <v>8809137551</v>
      </c>
      <c r="J23" s="162"/>
      <c r="K23" s="151">
        <v>2582441</v>
      </c>
      <c r="L23" s="162"/>
      <c r="M23" s="161">
        <v>72648235972</v>
      </c>
      <c r="N23" s="162"/>
      <c r="O23" s="151">
        <v>60729915682</v>
      </c>
      <c r="P23" s="162"/>
      <c r="Q23" s="164">
        <v>11918320290</v>
      </c>
      <c r="R23" s="150"/>
      <c r="S23" s="229"/>
      <c r="T23" s="153"/>
      <c r="U23" s="152"/>
      <c r="V23" s="151"/>
      <c r="W23" s="152"/>
    </row>
    <row r="24" spans="1:23" s="51" customFormat="1" ht="30" customHeight="1">
      <c r="A24" s="150" t="s">
        <v>139</v>
      </c>
      <c r="B24" s="49"/>
      <c r="C24" s="161">
        <v>13500000</v>
      </c>
      <c r="D24" s="162"/>
      <c r="E24" s="161">
        <v>20626040475</v>
      </c>
      <c r="F24" s="162"/>
      <c r="G24" s="161">
        <v>20161878999</v>
      </c>
      <c r="H24" s="162"/>
      <c r="I24" s="164">
        <v>464161476</v>
      </c>
      <c r="J24" s="162"/>
      <c r="K24" s="151">
        <v>13500000</v>
      </c>
      <c r="L24" s="162"/>
      <c r="M24" s="161">
        <v>20626040475</v>
      </c>
      <c r="N24" s="162"/>
      <c r="O24" s="151">
        <v>20161878999</v>
      </c>
      <c r="P24" s="162"/>
      <c r="Q24" s="164">
        <v>464161476</v>
      </c>
      <c r="R24" s="150"/>
      <c r="S24" s="229"/>
      <c r="T24" s="153"/>
      <c r="U24" s="152"/>
      <c r="V24" s="151"/>
      <c r="W24" s="152"/>
    </row>
    <row r="25" spans="1:23" s="51" customFormat="1" ht="30" customHeight="1">
      <c r="A25" s="150" t="s">
        <v>101</v>
      </c>
      <c r="B25" s="49"/>
      <c r="C25" s="161">
        <v>9400000</v>
      </c>
      <c r="D25" s="162"/>
      <c r="E25" s="161">
        <v>68865795900</v>
      </c>
      <c r="F25" s="162"/>
      <c r="G25" s="161">
        <v>73026468420</v>
      </c>
      <c r="H25" s="162"/>
      <c r="I25" s="164">
        <v>-4160672520</v>
      </c>
      <c r="J25" s="162"/>
      <c r="K25" s="151">
        <v>9400000</v>
      </c>
      <c r="L25" s="162"/>
      <c r="M25" s="161">
        <v>68865795900</v>
      </c>
      <c r="N25" s="162"/>
      <c r="O25" s="151">
        <v>57432479470</v>
      </c>
      <c r="P25" s="162"/>
      <c r="Q25" s="164">
        <v>11433316430</v>
      </c>
      <c r="R25" s="150"/>
      <c r="S25" s="229"/>
      <c r="T25" s="153"/>
      <c r="U25" s="152"/>
      <c r="V25" s="151"/>
      <c r="W25" s="152"/>
    </row>
    <row r="26" spans="1:23" s="51" customFormat="1" ht="30" customHeight="1">
      <c r="A26" s="150" t="s">
        <v>116</v>
      </c>
      <c r="B26" s="49"/>
      <c r="C26" s="161">
        <v>39554631</v>
      </c>
      <c r="D26" s="162"/>
      <c r="E26" s="161">
        <v>350334793224</v>
      </c>
      <c r="F26" s="162"/>
      <c r="G26" s="161">
        <v>317882955567</v>
      </c>
      <c r="H26" s="162"/>
      <c r="I26" s="164">
        <v>31015150987</v>
      </c>
      <c r="J26" s="162"/>
      <c r="K26" s="151">
        <v>39554631</v>
      </c>
      <c r="L26" s="162"/>
      <c r="M26" s="161">
        <v>350334793224</v>
      </c>
      <c r="N26" s="162"/>
      <c r="O26" s="151">
        <v>295910839041</v>
      </c>
      <c r="P26" s="162"/>
      <c r="Q26" s="164">
        <v>54423954183</v>
      </c>
      <c r="R26" s="150"/>
      <c r="S26" s="229"/>
      <c r="T26" s="153"/>
      <c r="U26" s="152"/>
      <c r="V26" s="151"/>
      <c r="W26" s="152"/>
    </row>
    <row r="27" spans="1:23" s="51" customFormat="1" ht="30" customHeight="1">
      <c r="A27" s="150" t="s">
        <v>102</v>
      </c>
      <c r="B27" s="49"/>
      <c r="C27" s="161">
        <v>1080176</v>
      </c>
      <c r="D27" s="162"/>
      <c r="E27" s="161">
        <v>18855031611</v>
      </c>
      <c r="F27" s="162"/>
      <c r="G27" s="161">
        <v>17695851787</v>
      </c>
      <c r="H27" s="162"/>
      <c r="I27" s="164">
        <v>1159179824</v>
      </c>
      <c r="J27" s="162"/>
      <c r="K27" s="151">
        <v>1080176</v>
      </c>
      <c r="L27" s="162"/>
      <c r="M27" s="161">
        <v>18855031611</v>
      </c>
      <c r="N27" s="162"/>
      <c r="O27" s="151">
        <v>17961758067</v>
      </c>
      <c r="P27" s="162"/>
      <c r="Q27" s="164">
        <v>893273544</v>
      </c>
      <c r="R27" s="150"/>
      <c r="S27" s="229"/>
      <c r="T27" s="153"/>
      <c r="U27" s="152"/>
      <c r="V27" s="151"/>
      <c r="W27" s="152"/>
    </row>
    <row r="28" spans="1:23" s="51" customFormat="1" ht="30" customHeight="1">
      <c r="A28" s="150" t="s">
        <v>103</v>
      </c>
      <c r="B28" s="49"/>
      <c r="C28" s="161">
        <v>6511638</v>
      </c>
      <c r="D28" s="162"/>
      <c r="E28" s="161">
        <v>58968062098</v>
      </c>
      <c r="F28" s="162"/>
      <c r="G28" s="161">
        <v>46239079773</v>
      </c>
      <c r="H28" s="162"/>
      <c r="I28" s="164">
        <v>12728982325</v>
      </c>
      <c r="J28" s="162"/>
      <c r="K28" s="151">
        <v>6511638</v>
      </c>
      <c r="L28" s="162"/>
      <c r="M28" s="161">
        <v>58968062098</v>
      </c>
      <c r="N28" s="162"/>
      <c r="O28" s="151">
        <v>47136643102</v>
      </c>
      <c r="P28" s="162"/>
      <c r="Q28" s="164">
        <v>11831418996</v>
      </c>
      <c r="R28" s="150"/>
      <c r="S28" s="229"/>
      <c r="T28" s="153"/>
      <c r="U28" s="152"/>
      <c r="V28" s="151"/>
      <c r="W28" s="152"/>
    </row>
    <row r="29" spans="1:23" s="51" customFormat="1" ht="30" customHeight="1">
      <c r="A29" s="150" t="s">
        <v>104</v>
      </c>
      <c r="B29" s="49"/>
      <c r="C29" s="161">
        <v>15665680</v>
      </c>
      <c r="D29" s="162"/>
      <c r="E29" s="161">
        <v>82378362089</v>
      </c>
      <c r="F29" s="162"/>
      <c r="G29" s="161">
        <v>75386365487</v>
      </c>
      <c r="H29" s="162"/>
      <c r="I29" s="164">
        <v>6991996602</v>
      </c>
      <c r="J29" s="162"/>
      <c r="K29" s="151">
        <v>15665680</v>
      </c>
      <c r="L29" s="162"/>
      <c r="M29" s="161">
        <v>82378362089</v>
      </c>
      <c r="N29" s="162"/>
      <c r="O29" s="151">
        <v>69939109308</v>
      </c>
      <c r="P29" s="162"/>
      <c r="Q29" s="164">
        <v>12439252781</v>
      </c>
      <c r="R29" s="150"/>
      <c r="S29" s="229"/>
      <c r="T29" s="153"/>
      <c r="U29" s="152"/>
      <c r="V29" s="151"/>
      <c r="W29" s="152"/>
    </row>
    <row r="30" spans="1:23" s="51" customFormat="1" ht="30" customHeight="1">
      <c r="A30" s="150" t="s">
        <v>144</v>
      </c>
      <c r="B30" s="49"/>
      <c r="C30" s="161">
        <v>30000000</v>
      </c>
      <c r="D30" s="162"/>
      <c r="E30" s="161">
        <v>110488657500</v>
      </c>
      <c r="F30" s="162"/>
      <c r="G30" s="161">
        <v>105935359043</v>
      </c>
      <c r="H30" s="162"/>
      <c r="I30" s="164">
        <v>4553298457</v>
      </c>
      <c r="J30" s="162"/>
      <c r="K30" s="151">
        <v>30000000</v>
      </c>
      <c r="L30" s="162"/>
      <c r="M30" s="161">
        <v>110488657500</v>
      </c>
      <c r="N30" s="162"/>
      <c r="O30" s="151">
        <v>105935359043</v>
      </c>
      <c r="P30" s="162"/>
      <c r="Q30" s="164">
        <v>4553298457</v>
      </c>
      <c r="R30" s="150"/>
      <c r="S30" s="229"/>
      <c r="T30" s="153"/>
      <c r="U30" s="152"/>
      <c r="V30" s="151"/>
      <c r="W30" s="152"/>
    </row>
    <row r="31" spans="1:23" s="51" customFormat="1" ht="30" customHeight="1">
      <c r="A31" s="150" t="s">
        <v>106</v>
      </c>
      <c r="B31" s="49"/>
      <c r="C31" s="161">
        <v>11500000</v>
      </c>
      <c r="D31" s="162"/>
      <c r="E31" s="161">
        <v>90766705500</v>
      </c>
      <c r="F31" s="162"/>
      <c r="G31" s="161">
        <v>88849911101</v>
      </c>
      <c r="H31" s="162"/>
      <c r="I31" s="164">
        <v>1916794399</v>
      </c>
      <c r="J31" s="162"/>
      <c r="K31" s="151">
        <v>11500000</v>
      </c>
      <c r="L31" s="162"/>
      <c r="M31" s="161">
        <v>90766705500</v>
      </c>
      <c r="N31" s="162"/>
      <c r="O31" s="151">
        <v>87173080486</v>
      </c>
      <c r="P31" s="162"/>
      <c r="Q31" s="164">
        <v>3593625014</v>
      </c>
      <c r="R31" s="150"/>
      <c r="S31" s="229"/>
      <c r="T31" s="153"/>
      <c r="U31" s="152"/>
      <c r="V31" s="151"/>
      <c r="W31" s="152"/>
    </row>
    <row r="32" spans="1:23" s="51" customFormat="1" ht="30" customHeight="1">
      <c r="A32" s="150" t="s">
        <v>134</v>
      </c>
      <c r="B32" s="49"/>
      <c r="C32" s="161">
        <v>75</v>
      </c>
      <c r="D32" s="162"/>
      <c r="E32" s="161">
        <v>6340050</v>
      </c>
      <c r="F32" s="162"/>
      <c r="G32" s="161">
        <v>6261769</v>
      </c>
      <c r="H32" s="162"/>
      <c r="I32" s="164">
        <v>78281</v>
      </c>
      <c r="J32" s="162"/>
      <c r="K32" s="151">
        <v>75</v>
      </c>
      <c r="L32" s="162"/>
      <c r="M32" s="161">
        <v>6340050</v>
      </c>
      <c r="N32" s="162"/>
      <c r="O32" s="151">
        <v>4112010</v>
      </c>
      <c r="P32" s="162"/>
      <c r="Q32" s="164">
        <v>2228040</v>
      </c>
      <c r="R32" s="150"/>
      <c r="S32" s="229"/>
      <c r="T32" s="153"/>
      <c r="U32" s="152"/>
      <c r="V32" s="151"/>
      <c r="W32" s="152"/>
    </row>
    <row r="33" spans="1:23" s="51" customFormat="1" ht="30" customHeight="1">
      <c r="A33" s="150" t="s">
        <v>107</v>
      </c>
      <c r="B33" s="49"/>
      <c r="C33" s="161">
        <v>6315495</v>
      </c>
      <c r="D33" s="162"/>
      <c r="E33" s="161">
        <v>68492083249</v>
      </c>
      <c r="F33" s="162"/>
      <c r="G33" s="161">
        <v>72258316559</v>
      </c>
      <c r="H33" s="162"/>
      <c r="I33" s="164">
        <v>-3766233309</v>
      </c>
      <c r="J33" s="162"/>
      <c r="K33" s="151">
        <v>6315495</v>
      </c>
      <c r="L33" s="162"/>
      <c r="M33" s="161">
        <v>68492083249</v>
      </c>
      <c r="N33" s="162"/>
      <c r="O33" s="151">
        <v>71858786440</v>
      </c>
      <c r="P33" s="162"/>
      <c r="Q33" s="164">
        <v>-3366703190</v>
      </c>
      <c r="R33" s="150"/>
      <c r="S33" s="229"/>
      <c r="T33" s="153"/>
      <c r="U33" s="152"/>
      <c r="V33" s="151"/>
      <c r="W33" s="152"/>
    </row>
    <row r="34" spans="1:23" s="51" customFormat="1" ht="30" customHeight="1">
      <c r="A34" s="150" t="s">
        <v>108</v>
      </c>
      <c r="B34" s="49"/>
      <c r="C34" s="161">
        <v>43500000</v>
      </c>
      <c r="D34" s="162"/>
      <c r="E34" s="161">
        <v>185072229000</v>
      </c>
      <c r="F34" s="162"/>
      <c r="G34" s="161">
        <v>154899670984</v>
      </c>
      <c r="H34" s="162"/>
      <c r="I34" s="164">
        <v>30172558016</v>
      </c>
      <c r="J34" s="162"/>
      <c r="K34" s="151">
        <v>43500000</v>
      </c>
      <c r="L34" s="162"/>
      <c r="M34" s="161">
        <v>185072229000</v>
      </c>
      <c r="N34" s="162"/>
      <c r="O34" s="151">
        <v>156120351275</v>
      </c>
      <c r="P34" s="162"/>
      <c r="Q34" s="164">
        <v>28951877725</v>
      </c>
      <c r="R34" s="150"/>
      <c r="S34" s="229"/>
      <c r="T34" s="153"/>
      <c r="U34" s="152"/>
      <c r="V34" s="151"/>
      <c r="W34" s="152"/>
    </row>
    <row r="35" spans="1:23" s="51" customFormat="1" ht="30" customHeight="1">
      <c r="A35" s="150" t="s">
        <v>109</v>
      </c>
      <c r="B35" s="49"/>
      <c r="C35" s="161">
        <v>3146517</v>
      </c>
      <c r="D35" s="162"/>
      <c r="E35" s="161">
        <v>33404852990</v>
      </c>
      <c r="F35" s="162"/>
      <c r="G35" s="161">
        <v>28542143799</v>
      </c>
      <c r="H35" s="162"/>
      <c r="I35" s="164">
        <v>4862709191</v>
      </c>
      <c r="J35" s="162"/>
      <c r="K35" s="151">
        <v>3146517</v>
      </c>
      <c r="L35" s="162"/>
      <c r="M35" s="161">
        <v>33404852990</v>
      </c>
      <c r="N35" s="162"/>
      <c r="O35" s="151">
        <v>32261478878</v>
      </c>
      <c r="P35" s="162"/>
      <c r="Q35" s="164">
        <v>1143374112</v>
      </c>
      <c r="R35" s="150"/>
      <c r="S35" s="229"/>
      <c r="T35" s="153"/>
      <c r="U35" s="152"/>
      <c r="V35" s="151"/>
      <c r="W35" s="152"/>
    </row>
    <row r="36" spans="1:23" s="51" customFormat="1" ht="30" customHeight="1">
      <c r="A36" s="150" t="s">
        <v>118</v>
      </c>
      <c r="B36" s="49"/>
      <c r="C36" s="161">
        <v>58015436</v>
      </c>
      <c r="D36" s="162"/>
      <c r="E36" s="161">
        <v>197435578159</v>
      </c>
      <c r="F36" s="162"/>
      <c r="G36" s="161">
        <v>179590669382</v>
      </c>
      <c r="H36" s="162"/>
      <c r="I36" s="164">
        <v>17844908777</v>
      </c>
      <c r="J36" s="162"/>
      <c r="K36" s="151">
        <v>58015436</v>
      </c>
      <c r="L36" s="162"/>
      <c r="M36" s="161">
        <v>197435578159</v>
      </c>
      <c r="N36" s="162"/>
      <c r="O36" s="151">
        <v>172415214136</v>
      </c>
      <c r="P36" s="162"/>
      <c r="Q36" s="164">
        <v>25020364023</v>
      </c>
      <c r="R36" s="150"/>
      <c r="S36" s="230"/>
      <c r="T36" s="153"/>
      <c r="U36" s="152"/>
      <c r="V36" s="151"/>
      <c r="W36" s="152"/>
    </row>
    <row r="37" spans="1:23" s="49" customFormat="1" ht="30" customHeight="1">
      <c r="A37" s="134" t="s">
        <v>110</v>
      </c>
      <c r="B37" s="135"/>
      <c r="C37" s="166">
        <v>14700000</v>
      </c>
      <c r="D37" s="167"/>
      <c r="E37" s="166">
        <v>41543437005</v>
      </c>
      <c r="F37" s="167"/>
      <c r="G37" s="166">
        <v>33337746751</v>
      </c>
      <c r="H37" s="167"/>
      <c r="I37" s="164">
        <v>8205690254</v>
      </c>
      <c r="J37" s="167"/>
      <c r="K37" s="151">
        <v>14700000</v>
      </c>
      <c r="L37" s="167"/>
      <c r="M37" s="166">
        <v>41543437005</v>
      </c>
      <c r="N37" s="166"/>
      <c r="O37" s="151">
        <v>33081628798</v>
      </c>
      <c r="P37" s="167"/>
      <c r="Q37" s="164">
        <v>8461808207</v>
      </c>
      <c r="S37" s="230"/>
      <c r="T37" s="78"/>
      <c r="U37" s="78"/>
      <c r="V37" s="78"/>
      <c r="W37" s="78"/>
    </row>
    <row r="38" spans="1:23" s="49" customFormat="1" ht="30" customHeight="1">
      <c r="A38" s="134" t="s">
        <v>136</v>
      </c>
      <c r="B38" s="135"/>
      <c r="C38" s="161">
        <v>365599961</v>
      </c>
      <c r="D38" s="162"/>
      <c r="E38" s="161">
        <v>211513141197</v>
      </c>
      <c r="F38" s="162"/>
      <c r="G38" s="161">
        <v>225568025674</v>
      </c>
      <c r="H38" s="162"/>
      <c r="I38" s="164">
        <v>-14054884477</v>
      </c>
      <c r="J38" s="167"/>
      <c r="K38" s="151">
        <v>365599961</v>
      </c>
      <c r="L38" s="162"/>
      <c r="M38" s="161">
        <v>211513141197</v>
      </c>
      <c r="N38" s="162"/>
      <c r="O38" s="151">
        <v>225568025674</v>
      </c>
      <c r="P38" s="162"/>
      <c r="Q38" s="164">
        <v>-14054884477</v>
      </c>
      <c r="S38" s="230"/>
      <c r="T38" s="78"/>
      <c r="U38" s="78"/>
      <c r="V38" s="78"/>
      <c r="W38" s="78"/>
    </row>
    <row r="39" spans="1:23" s="49" customFormat="1" ht="30" customHeight="1">
      <c r="A39" s="134" t="s">
        <v>111</v>
      </c>
      <c r="B39" s="135"/>
      <c r="C39" s="161">
        <v>2792879</v>
      </c>
      <c r="D39" s="162"/>
      <c r="E39" s="161">
        <v>13464867644</v>
      </c>
      <c r="F39" s="162"/>
      <c r="G39" s="161">
        <v>13641165874</v>
      </c>
      <c r="H39" s="162"/>
      <c r="I39" s="164">
        <v>-176298229</v>
      </c>
      <c r="J39" s="167"/>
      <c r="K39" s="151">
        <v>2792879</v>
      </c>
      <c r="L39" s="162"/>
      <c r="M39" s="161">
        <v>13464867644</v>
      </c>
      <c r="N39" s="162"/>
      <c r="O39" s="151">
        <v>13929137800</v>
      </c>
      <c r="P39" s="162"/>
      <c r="Q39" s="164">
        <v>-464270155</v>
      </c>
      <c r="S39" s="230"/>
      <c r="T39" s="78"/>
      <c r="U39" s="78"/>
      <c r="V39" s="78"/>
      <c r="W39" s="78"/>
    </row>
    <row r="40" spans="1:23" ht="30" customHeight="1">
      <c r="A40" s="150" t="s">
        <v>137</v>
      </c>
      <c r="B40" s="9"/>
      <c r="C40" s="161">
        <v>2000000</v>
      </c>
      <c r="D40" s="162"/>
      <c r="E40" s="161">
        <v>3501044100</v>
      </c>
      <c r="F40" s="162"/>
      <c r="G40" s="161">
        <v>3525197963</v>
      </c>
      <c r="H40" s="162"/>
      <c r="I40" s="164">
        <v>-24153863</v>
      </c>
      <c r="J40" s="154"/>
      <c r="K40" s="151">
        <v>2000000</v>
      </c>
      <c r="L40" s="162"/>
      <c r="M40" s="161">
        <v>3501044100</v>
      </c>
      <c r="N40" s="162"/>
      <c r="O40" s="151">
        <v>3525197963</v>
      </c>
      <c r="P40" s="162"/>
      <c r="Q40" s="164">
        <v>-24153863</v>
      </c>
    </row>
    <row r="41" spans="1:23" ht="30" customHeight="1">
      <c r="A41" s="150" t="s">
        <v>141</v>
      </c>
      <c r="C41" s="161">
        <v>3831753</v>
      </c>
      <c r="D41" s="162"/>
      <c r="E41" s="161">
        <v>20225546109</v>
      </c>
      <c r="F41" s="162"/>
      <c r="G41" s="161">
        <v>20855717346</v>
      </c>
      <c r="H41" s="162"/>
      <c r="I41" s="164">
        <v>-630171236</v>
      </c>
      <c r="K41" s="151">
        <v>3831753</v>
      </c>
      <c r="L41" s="162"/>
      <c r="M41" s="161">
        <v>20225546109</v>
      </c>
      <c r="N41" s="162"/>
      <c r="O41" s="151">
        <v>20855717346</v>
      </c>
      <c r="P41" s="162"/>
      <c r="Q41" s="164">
        <v>-630171236</v>
      </c>
    </row>
    <row r="42" spans="1:23" ht="30" customHeight="1">
      <c r="A42" s="150" t="s">
        <v>112</v>
      </c>
      <c r="C42" s="161">
        <v>1110000</v>
      </c>
      <c r="D42" s="162"/>
      <c r="E42" s="161">
        <v>4744600650</v>
      </c>
      <c r="F42" s="162"/>
      <c r="G42" s="161">
        <v>4426269739</v>
      </c>
      <c r="H42" s="162"/>
      <c r="I42" s="164">
        <v>318330911</v>
      </c>
      <c r="K42" s="151">
        <v>1110000</v>
      </c>
      <c r="L42" s="162"/>
      <c r="M42" s="161">
        <v>4744600650</v>
      </c>
      <c r="N42" s="162"/>
      <c r="O42" s="151">
        <v>4115477461</v>
      </c>
      <c r="P42" s="162"/>
      <c r="Q42" s="164">
        <v>629123189</v>
      </c>
    </row>
    <row r="43" spans="1:23" ht="30" customHeight="1">
      <c r="A43" s="150" t="s">
        <v>113</v>
      </c>
      <c r="C43" s="161">
        <v>400693</v>
      </c>
      <c r="D43" s="162"/>
      <c r="E43" s="161">
        <v>7500156147</v>
      </c>
      <c r="F43" s="162"/>
      <c r="G43" s="161">
        <v>6938451916</v>
      </c>
      <c r="H43" s="162"/>
      <c r="I43" s="164">
        <v>561704231</v>
      </c>
      <c r="K43" s="151">
        <v>400693</v>
      </c>
      <c r="L43" s="162"/>
      <c r="M43" s="161">
        <v>7500156147</v>
      </c>
      <c r="N43" s="162"/>
      <c r="O43" s="151">
        <v>6596458540</v>
      </c>
      <c r="P43" s="162"/>
      <c r="Q43" s="164">
        <v>903697607</v>
      </c>
    </row>
    <row r="44" spans="1:23" ht="30" customHeight="1">
      <c r="A44" s="134" t="s">
        <v>168</v>
      </c>
      <c r="C44" s="161">
        <v>49239089</v>
      </c>
      <c r="D44" s="162"/>
      <c r="E44" s="161">
        <v>325002213031</v>
      </c>
      <c r="F44" s="162"/>
      <c r="G44" s="161">
        <v>291292175364</v>
      </c>
      <c r="H44" s="162"/>
      <c r="I44" s="164">
        <v>33710037667</v>
      </c>
      <c r="K44" s="151">
        <v>49239089</v>
      </c>
      <c r="L44" s="162"/>
      <c r="M44" s="161">
        <v>325002213031</v>
      </c>
      <c r="N44" s="162"/>
      <c r="O44" s="151">
        <v>281974628276</v>
      </c>
      <c r="P44" s="162"/>
      <c r="Q44" s="164">
        <v>43027584755</v>
      </c>
    </row>
    <row r="45" spans="1:23" ht="30" customHeight="1">
      <c r="A45" s="134" t="s">
        <v>169</v>
      </c>
      <c r="C45" s="161">
        <v>77142</v>
      </c>
      <c r="D45" s="162"/>
      <c r="E45" s="161">
        <v>1923996551</v>
      </c>
      <c r="F45" s="162"/>
      <c r="G45" s="161">
        <v>2180826956</v>
      </c>
      <c r="H45" s="162"/>
      <c r="I45" s="164">
        <f>E45-G45</f>
        <v>-256830405</v>
      </c>
      <c r="K45" s="151">
        <v>77142</v>
      </c>
      <c r="L45" s="162"/>
      <c r="M45" s="161">
        <v>1923996551</v>
      </c>
      <c r="N45" s="162"/>
      <c r="O45" s="151">
        <v>2180826956</v>
      </c>
      <c r="P45" s="162"/>
      <c r="Q45" s="164">
        <v>-256830405</v>
      </c>
    </row>
    <row r="46" spans="1:23" s="224" customFormat="1" ht="30" customHeight="1" thickBot="1">
      <c r="A46" s="223"/>
      <c r="C46" s="225">
        <f>SUM(C7:C45)</f>
        <v>967767055</v>
      </c>
      <c r="D46" s="226">
        <f t="shared" ref="D46:P46" si="0">SUM(D7:D44)</f>
        <v>0</v>
      </c>
      <c r="E46" s="225">
        <f>SUM(E7:E45)</f>
        <v>3212572096357</v>
      </c>
      <c r="F46" s="226">
        <f t="shared" si="0"/>
        <v>0</v>
      </c>
      <c r="G46" s="225">
        <f>SUM(G7:G45)</f>
        <v>2965897019343</v>
      </c>
      <c r="H46" s="226">
        <f t="shared" si="0"/>
        <v>0</v>
      </c>
      <c r="I46" s="225">
        <f>SUM(I7:I45)</f>
        <v>245238390348</v>
      </c>
      <c r="J46" s="226">
        <f t="shared" si="0"/>
        <v>0</v>
      </c>
      <c r="K46" s="225">
        <f>SUM(K7:K45)</f>
        <v>967767055</v>
      </c>
      <c r="L46" s="226">
        <f t="shared" si="0"/>
        <v>0</v>
      </c>
      <c r="M46" s="225">
        <f>SUM(M7:M45)</f>
        <v>3212572096357</v>
      </c>
      <c r="N46" s="226">
        <f t="shared" si="0"/>
        <v>0</v>
      </c>
      <c r="O46" s="225">
        <f>SUM(O7:O45)</f>
        <v>2876469998294</v>
      </c>
      <c r="P46" s="226">
        <f t="shared" si="0"/>
        <v>0</v>
      </c>
      <c r="Q46" s="225">
        <f>SUM(Q7:Q45)</f>
        <v>336102098066</v>
      </c>
      <c r="S46" s="231"/>
      <c r="T46" s="227"/>
      <c r="U46" s="227"/>
      <c r="V46" s="227"/>
      <c r="W46" s="227"/>
    </row>
    <row r="47" spans="1:23" ht="19.5" thickTop="1">
      <c r="A47" s="134"/>
      <c r="C47" s="161"/>
      <c r="D47" s="162"/>
      <c r="E47" s="161"/>
      <c r="F47" s="162"/>
      <c r="G47" s="161"/>
      <c r="H47" s="162"/>
      <c r="I47" s="164"/>
      <c r="K47" s="151"/>
      <c r="L47" s="162"/>
      <c r="M47" s="161"/>
      <c r="N47" s="162"/>
      <c r="O47" s="151"/>
      <c r="P47" s="162"/>
      <c r="Q47" s="164"/>
    </row>
    <row r="48" spans="1:23" ht="18.75">
      <c r="C48" s="166"/>
      <c r="D48" s="167"/>
      <c r="E48" s="166"/>
      <c r="F48" s="167"/>
      <c r="G48" s="166"/>
      <c r="H48" s="167"/>
      <c r="I48" s="164"/>
      <c r="K48" s="151"/>
      <c r="L48" s="162"/>
      <c r="M48" s="161"/>
      <c r="N48" s="162"/>
      <c r="O48" s="151"/>
      <c r="P48" s="162"/>
      <c r="Q48" s="164"/>
    </row>
  </sheetData>
  <mergeCells count="7">
    <mergeCell ref="A1:Q1"/>
    <mergeCell ref="A2:Q2"/>
    <mergeCell ref="A3:Q3"/>
    <mergeCell ref="A4:Q4"/>
    <mergeCell ref="A5:A6"/>
    <mergeCell ref="C5:I5"/>
    <mergeCell ref="K5:Q5"/>
  </mergeCells>
  <pageMargins left="0.39" right="0.39" top="0.39" bottom="0.39" header="0" footer="0"/>
  <pageSetup scale="71" fitToHeight="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92D050"/>
  </sheetPr>
  <dimension ref="A1:M11"/>
  <sheetViews>
    <sheetView rightToLeft="1" tabSelected="1" view="pageBreakPreview" zoomScaleNormal="100" zoomScaleSheetLayoutView="100" workbookViewId="0">
      <selection activeCell="A10" sqref="A10"/>
    </sheetView>
  </sheetViews>
  <sheetFormatPr defaultColWidth="9.140625" defaultRowHeight="30" customHeight="1"/>
  <cols>
    <col min="1" max="1" width="36" style="9" customWidth="1"/>
    <col min="2" max="2" width="1.28515625" style="9" customWidth="1"/>
    <col min="3" max="3" width="14.85546875" style="9" customWidth="1"/>
    <col min="4" max="4" width="1.28515625" style="9" customWidth="1"/>
    <col min="5" max="5" width="11.85546875" style="9" customWidth="1"/>
    <col min="6" max="6" width="1.28515625" style="9" customWidth="1"/>
    <col min="7" max="7" width="14.85546875" style="9" bestFit="1" customWidth="1"/>
    <col min="8" max="8" width="1.28515625" style="9" customWidth="1"/>
    <col min="9" max="9" width="15" style="9" customWidth="1"/>
    <col min="10" max="10" width="1.28515625" style="9" customWidth="1"/>
    <col min="11" max="11" width="12" style="9" customWidth="1"/>
    <col min="12" max="12" width="1.28515625" style="9" customWidth="1"/>
    <col min="13" max="13" width="17.42578125" style="9" customWidth="1"/>
    <col min="14" max="16384" width="9.140625" style="9"/>
  </cols>
  <sheetData>
    <row r="1" spans="1:13" ht="30" customHeight="1">
      <c r="A1" s="280" t="s">
        <v>88</v>
      </c>
      <c r="B1" s="280"/>
      <c r="C1" s="280"/>
      <c r="D1" s="280"/>
      <c r="E1" s="280"/>
      <c r="F1" s="280"/>
      <c r="G1" s="280"/>
      <c r="H1" s="280"/>
      <c r="I1" s="280"/>
      <c r="J1" s="280"/>
      <c r="K1" s="280"/>
      <c r="L1" s="280"/>
      <c r="M1" s="280"/>
    </row>
    <row r="2" spans="1:13" ht="30" customHeight="1">
      <c r="A2" s="280" t="s">
        <v>30</v>
      </c>
      <c r="B2" s="280"/>
      <c r="C2" s="280"/>
      <c r="D2" s="280"/>
      <c r="E2" s="280"/>
      <c r="F2" s="280"/>
      <c r="G2" s="280"/>
      <c r="H2" s="280"/>
      <c r="I2" s="280"/>
      <c r="J2" s="280"/>
      <c r="K2" s="280"/>
      <c r="L2" s="280"/>
      <c r="M2" s="280"/>
    </row>
    <row r="3" spans="1:13" ht="30" customHeight="1">
      <c r="A3" s="280" t="s">
        <v>156</v>
      </c>
      <c r="B3" s="280"/>
      <c r="C3" s="280"/>
      <c r="D3" s="280"/>
      <c r="E3" s="280"/>
      <c r="F3" s="280"/>
      <c r="G3" s="280"/>
      <c r="H3" s="280"/>
      <c r="I3" s="280"/>
      <c r="J3" s="280"/>
      <c r="K3" s="280"/>
      <c r="L3" s="280"/>
      <c r="M3" s="280"/>
    </row>
    <row r="4" spans="1:13" ht="30" customHeight="1">
      <c r="A4" s="282" t="s">
        <v>79</v>
      </c>
      <c r="B4" s="282"/>
      <c r="C4" s="282"/>
      <c r="D4" s="282"/>
      <c r="E4" s="282"/>
      <c r="F4" s="282"/>
      <c r="G4" s="282"/>
      <c r="H4" s="282"/>
      <c r="I4" s="282"/>
      <c r="J4" s="282"/>
      <c r="K4" s="282"/>
      <c r="L4" s="282"/>
      <c r="M4" s="282"/>
    </row>
    <row r="5" spans="1:13" ht="27.75" customHeight="1">
      <c r="A5" s="283" t="s">
        <v>31</v>
      </c>
      <c r="C5" s="283" t="s">
        <v>35</v>
      </c>
      <c r="D5" s="283"/>
      <c r="E5" s="283"/>
      <c r="F5" s="283"/>
      <c r="G5" s="283"/>
      <c r="I5" s="283" t="s">
        <v>75</v>
      </c>
      <c r="J5" s="283"/>
      <c r="K5" s="283"/>
      <c r="L5" s="283"/>
      <c r="M5" s="283"/>
    </row>
    <row r="6" spans="1:13" ht="27.75" customHeight="1">
      <c r="A6" s="283"/>
      <c r="C6" s="43" t="s">
        <v>59</v>
      </c>
      <c r="D6" s="11"/>
      <c r="E6" s="43" t="s">
        <v>54</v>
      </c>
      <c r="F6" s="11"/>
      <c r="G6" s="43" t="s">
        <v>60</v>
      </c>
      <c r="I6" s="43" t="s">
        <v>59</v>
      </c>
      <c r="J6" s="11"/>
      <c r="K6" s="43" t="s">
        <v>54</v>
      </c>
      <c r="L6" s="11"/>
      <c r="M6" s="43" t="s">
        <v>60</v>
      </c>
    </row>
    <row r="7" spans="1:13" ht="27.75" customHeight="1">
      <c r="A7" s="3" t="s">
        <v>158</v>
      </c>
      <c r="C7" s="25">
        <v>73010</v>
      </c>
      <c r="E7" s="146">
        <v>0</v>
      </c>
      <c r="G7" s="25">
        <v>73010</v>
      </c>
      <c r="I7" s="25">
        <v>83978</v>
      </c>
      <c r="K7" s="146">
        <v>0</v>
      </c>
      <c r="M7" s="25">
        <v>83978</v>
      </c>
    </row>
    <row r="8" spans="1:13" ht="27.75" customHeight="1">
      <c r="A8" s="3" t="s">
        <v>159</v>
      </c>
      <c r="C8" s="25">
        <v>547133</v>
      </c>
      <c r="E8" s="146">
        <v>0</v>
      </c>
      <c r="G8" s="25">
        <v>547133</v>
      </c>
      <c r="I8" s="25">
        <v>3453636354</v>
      </c>
      <c r="K8" s="146">
        <v>0</v>
      </c>
      <c r="M8" s="25">
        <v>3453636354</v>
      </c>
    </row>
    <row r="9" spans="1:13" ht="30" customHeight="1">
      <c r="A9" s="3" t="s">
        <v>161</v>
      </c>
      <c r="C9" s="25">
        <v>82193</v>
      </c>
      <c r="D9" s="23"/>
      <c r="E9" s="25">
        <v>0</v>
      </c>
      <c r="F9" s="23"/>
      <c r="G9" s="71">
        <v>82193</v>
      </c>
      <c r="H9" s="23"/>
      <c r="I9" s="25">
        <v>82193</v>
      </c>
      <c r="J9" s="23"/>
      <c r="K9" s="25">
        <v>0</v>
      </c>
      <c r="L9" s="23"/>
      <c r="M9" s="25">
        <v>82193</v>
      </c>
    </row>
    <row r="10" spans="1:13" ht="30" customHeight="1" thickBot="1">
      <c r="A10" s="8"/>
      <c r="C10" s="59">
        <f>SUM(C7:C9)</f>
        <v>702336</v>
      </c>
      <c r="D10" s="36"/>
      <c r="E10" s="59">
        <v>0</v>
      </c>
      <c r="F10" s="36"/>
      <c r="G10" s="70">
        <f>SUM(G7:G9)</f>
        <v>702336</v>
      </c>
      <c r="H10" s="36"/>
      <c r="I10" s="59">
        <f>SUM(I7:I9)</f>
        <v>3453802525</v>
      </c>
      <c r="J10" s="36"/>
      <c r="K10" s="59">
        <v>0</v>
      </c>
      <c r="L10" s="36"/>
      <c r="M10" s="59">
        <f>SUM(M7:M9)</f>
        <v>3453802525</v>
      </c>
    </row>
    <row r="11" spans="1:13" ht="30" customHeight="1" thickTop="1"/>
  </sheetData>
  <mergeCells count="7">
    <mergeCell ref="A1:M1"/>
    <mergeCell ref="A2:M2"/>
    <mergeCell ref="A3:M3"/>
    <mergeCell ref="A4:M4"/>
    <mergeCell ref="A5:A6"/>
    <mergeCell ref="C5:G5"/>
    <mergeCell ref="I5:M5"/>
  </mergeCells>
  <pageMargins left="0.7" right="0.7" top="0.75" bottom="0.75" header="0.3" footer="0.3"/>
  <pageSetup scale="6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AE59"/>
  <sheetViews>
    <sheetView rightToLeft="1" view="pageBreakPreview" topLeftCell="E1" zoomScaleNormal="106" zoomScaleSheetLayoutView="100" workbookViewId="0">
      <selection activeCell="N40" sqref="N40"/>
    </sheetView>
  </sheetViews>
  <sheetFormatPr defaultColWidth="9.140625" defaultRowHeight="30" customHeight="1"/>
  <cols>
    <col min="1" max="1" width="2.5703125" style="144" customWidth="1"/>
    <col min="2" max="2" width="27.28515625" style="203" customWidth="1"/>
    <col min="3" max="3" width="0.5703125" style="144" customWidth="1"/>
    <col min="4" max="4" width="15.28515625" style="144" customWidth="1"/>
    <col min="5" max="5" width="1.28515625" style="144" customWidth="1"/>
    <col min="6" max="6" width="19.42578125" style="144" bestFit="1" customWidth="1"/>
    <col min="7" max="7" width="1.28515625" style="144" customWidth="1"/>
    <col min="8" max="8" width="19.140625" style="144" customWidth="1"/>
    <col min="9" max="9" width="0.5703125" style="144" customWidth="1"/>
    <col min="10" max="10" width="14.28515625" style="144" customWidth="1"/>
    <col min="11" max="11" width="0.42578125" style="144" customWidth="1"/>
    <col min="12" max="12" width="22.7109375" style="144" customWidth="1"/>
    <col min="13" max="13" width="0.85546875" style="144" customWidth="1"/>
    <col min="14" max="14" width="15.42578125" style="144" bestFit="1" customWidth="1"/>
    <col min="15" max="15" width="0.7109375" style="144" customWidth="1"/>
    <col min="16" max="16" width="17.140625" style="144" customWidth="1"/>
    <col min="17" max="17" width="0.85546875" style="144" customWidth="1"/>
    <col min="18" max="18" width="15.5703125" style="144" customWidth="1"/>
    <col min="19" max="19" width="0.7109375" style="144" customWidth="1"/>
    <col min="20" max="20" width="11.7109375" style="144" customWidth="1"/>
    <col min="21" max="21" width="0.85546875" style="144" customWidth="1"/>
    <col min="22" max="22" width="24.42578125" style="144" customWidth="1"/>
    <col min="23" max="23" width="0.85546875" style="144" customWidth="1"/>
    <col min="24" max="24" width="19.5703125" style="144" customWidth="1"/>
    <col min="25" max="25" width="0.42578125" style="144" customWidth="1"/>
    <col min="26" max="26" width="15.5703125" style="205" customWidth="1"/>
    <col min="27" max="27" width="0.28515625" style="144" customWidth="1"/>
    <col min="28" max="28" width="17.5703125" style="181" bestFit="1" customWidth="1"/>
    <col min="29" max="29" width="18.5703125" style="180" bestFit="1" customWidth="1"/>
    <col min="30" max="16384" width="9.140625" style="144"/>
  </cols>
  <sheetData>
    <row r="1" spans="1:31" ht="30" customHeight="1">
      <c r="A1" s="271" t="s">
        <v>88</v>
      </c>
      <c r="B1" s="271"/>
      <c r="C1" s="271"/>
      <c r="D1" s="271"/>
      <c r="E1" s="271"/>
      <c r="F1" s="271"/>
      <c r="G1" s="271"/>
      <c r="H1" s="271"/>
      <c r="I1" s="271"/>
      <c r="J1" s="271"/>
      <c r="K1" s="271"/>
      <c r="L1" s="271"/>
      <c r="M1" s="271"/>
      <c r="N1" s="271"/>
      <c r="O1" s="271"/>
      <c r="P1" s="271"/>
      <c r="Q1" s="271"/>
      <c r="R1" s="271"/>
      <c r="S1" s="271"/>
      <c r="T1" s="271"/>
      <c r="U1" s="271"/>
      <c r="V1" s="271"/>
      <c r="W1" s="271"/>
      <c r="X1" s="271"/>
      <c r="Y1" s="271"/>
      <c r="Z1" s="271"/>
    </row>
    <row r="2" spans="1:31" ht="30" customHeight="1">
      <c r="A2" s="271" t="s">
        <v>0</v>
      </c>
      <c r="B2" s="271"/>
      <c r="C2" s="271"/>
      <c r="D2" s="271"/>
      <c r="E2" s="271"/>
      <c r="F2" s="271"/>
      <c r="G2" s="271"/>
      <c r="H2" s="271"/>
      <c r="I2" s="271"/>
      <c r="J2" s="271"/>
      <c r="K2" s="271"/>
      <c r="L2" s="271"/>
      <c r="M2" s="271"/>
      <c r="N2" s="271"/>
      <c r="O2" s="271"/>
      <c r="P2" s="271"/>
      <c r="Q2" s="271"/>
      <c r="R2" s="271"/>
      <c r="S2" s="271"/>
      <c r="T2" s="271"/>
      <c r="U2" s="271"/>
      <c r="V2" s="271"/>
      <c r="W2" s="271"/>
      <c r="X2" s="271"/>
      <c r="Y2" s="271"/>
      <c r="Z2" s="271"/>
    </row>
    <row r="3" spans="1:31" ht="30" customHeight="1">
      <c r="A3" s="271" t="s">
        <v>156</v>
      </c>
      <c r="B3" s="271"/>
      <c r="C3" s="271"/>
      <c r="D3" s="271"/>
      <c r="E3" s="271"/>
      <c r="F3" s="271"/>
      <c r="G3" s="271"/>
      <c r="H3" s="271"/>
      <c r="I3" s="271"/>
      <c r="J3" s="271"/>
      <c r="K3" s="271"/>
      <c r="L3" s="271"/>
      <c r="M3" s="271"/>
      <c r="N3" s="271"/>
      <c r="O3" s="271"/>
      <c r="P3" s="271"/>
      <c r="Q3" s="271"/>
      <c r="R3" s="271"/>
      <c r="S3" s="271"/>
      <c r="T3" s="271"/>
      <c r="U3" s="271"/>
      <c r="V3" s="271"/>
      <c r="W3" s="271"/>
      <c r="X3" s="271"/>
      <c r="Y3" s="271"/>
      <c r="Z3" s="271"/>
    </row>
    <row r="4" spans="1:31" s="55" customFormat="1" ht="35.1" customHeight="1">
      <c r="A4" s="272" t="s">
        <v>68</v>
      </c>
      <c r="B4" s="272"/>
      <c r="C4" s="272"/>
      <c r="D4" s="272"/>
      <c r="E4" s="272"/>
      <c r="F4" s="272"/>
      <c r="G4" s="272"/>
      <c r="H4" s="272"/>
      <c r="I4" s="272"/>
      <c r="J4" s="272"/>
      <c r="K4" s="272"/>
      <c r="L4" s="272"/>
      <c r="M4" s="272"/>
      <c r="N4" s="272"/>
      <c r="O4" s="272"/>
      <c r="P4" s="272"/>
      <c r="Q4" s="272"/>
      <c r="R4" s="272"/>
      <c r="S4" s="272"/>
      <c r="T4" s="272"/>
      <c r="U4" s="272"/>
      <c r="V4" s="272"/>
      <c r="W4" s="272"/>
      <c r="X4" s="272"/>
      <c r="Z4" s="204"/>
      <c r="AA4" s="119"/>
      <c r="AB4" s="79"/>
      <c r="AC4" s="119"/>
      <c r="AD4" s="79"/>
      <c r="AE4" s="60"/>
    </row>
    <row r="5" spans="1:31" s="55" customFormat="1" ht="35.1" customHeight="1">
      <c r="A5" s="272" t="s">
        <v>69</v>
      </c>
      <c r="B5" s="272"/>
      <c r="C5" s="272"/>
      <c r="D5" s="272"/>
      <c r="E5" s="272"/>
      <c r="F5" s="272"/>
      <c r="G5" s="272"/>
      <c r="H5" s="272"/>
      <c r="I5" s="272"/>
      <c r="J5" s="272"/>
      <c r="K5" s="272"/>
      <c r="L5" s="272"/>
      <c r="M5" s="272"/>
      <c r="N5" s="272"/>
      <c r="O5" s="272"/>
      <c r="P5" s="272"/>
      <c r="Q5" s="272"/>
      <c r="R5" s="272"/>
      <c r="S5" s="272"/>
      <c r="T5" s="272"/>
      <c r="U5" s="272"/>
      <c r="V5" s="272"/>
      <c r="W5" s="272"/>
      <c r="X5" s="272"/>
      <c r="Z5" s="204"/>
      <c r="AA5" s="119"/>
      <c r="AB5" s="79"/>
      <c r="AC5" s="119"/>
      <c r="AD5" s="77"/>
      <c r="AE5" s="60"/>
    </row>
    <row r="6" spans="1:31" ht="26.25" customHeight="1">
      <c r="B6" s="150"/>
      <c r="C6" s="143"/>
      <c r="D6" s="270" t="s">
        <v>135</v>
      </c>
      <c r="E6" s="270"/>
      <c r="F6" s="270"/>
      <c r="G6" s="270"/>
      <c r="H6" s="270"/>
      <c r="I6" s="143"/>
      <c r="J6" s="270" t="s">
        <v>1</v>
      </c>
      <c r="K6" s="270"/>
      <c r="L6" s="270"/>
      <c r="M6" s="270"/>
      <c r="N6" s="270"/>
      <c r="O6" s="270"/>
      <c r="P6" s="270"/>
      <c r="Q6" s="143"/>
      <c r="R6" s="270" t="s">
        <v>157</v>
      </c>
      <c r="S6" s="270"/>
      <c r="T6" s="270"/>
      <c r="U6" s="270"/>
      <c r="V6" s="270"/>
      <c r="W6" s="270"/>
      <c r="X6" s="270"/>
      <c r="Y6" s="270"/>
      <c r="Z6" s="270"/>
    </row>
    <row r="7" spans="1:31" ht="30" customHeight="1">
      <c r="A7" s="271" t="s">
        <v>4</v>
      </c>
      <c r="B7" s="271"/>
      <c r="D7" s="269" t="s">
        <v>5</v>
      </c>
      <c r="E7" s="141"/>
      <c r="F7" s="269" t="s">
        <v>6</v>
      </c>
      <c r="G7" s="142"/>
      <c r="H7" s="269" t="s">
        <v>7</v>
      </c>
      <c r="J7" s="275" t="s">
        <v>2</v>
      </c>
      <c r="K7" s="275"/>
      <c r="L7" s="275"/>
      <c r="M7" s="142"/>
      <c r="N7" s="275" t="s">
        <v>3</v>
      </c>
      <c r="O7" s="275"/>
      <c r="P7" s="275"/>
      <c r="Q7" s="143"/>
      <c r="R7" s="269" t="s">
        <v>5</v>
      </c>
      <c r="S7" s="141"/>
      <c r="T7" s="276" t="s">
        <v>9</v>
      </c>
      <c r="U7" s="141"/>
      <c r="V7" s="269" t="s">
        <v>6</v>
      </c>
      <c r="W7" s="141"/>
      <c r="X7" s="269" t="s">
        <v>7</v>
      </c>
      <c r="Y7" s="142"/>
      <c r="Z7" s="273" t="s">
        <v>10</v>
      </c>
    </row>
    <row r="8" spans="1:31" ht="30" customHeight="1">
      <c r="A8" s="270"/>
      <c r="B8" s="270"/>
      <c r="D8" s="270"/>
      <c r="E8" s="143"/>
      <c r="F8" s="270"/>
      <c r="H8" s="270"/>
      <c r="J8" s="194" t="s">
        <v>5</v>
      </c>
      <c r="K8" s="142"/>
      <c r="L8" s="194" t="s">
        <v>6</v>
      </c>
      <c r="N8" s="194" t="s">
        <v>5</v>
      </c>
      <c r="O8" s="141"/>
      <c r="P8" s="194" t="s">
        <v>8</v>
      </c>
      <c r="Q8" s="143"/>
      <c r="R8" s="270"/>
      <c r="S8" s="143"/>
      <c r="T8" s="277"/>
      <c r="U8" s="143"/>
      <c r="V8" s="270"/>
      <c r="W8" s="143"/>
      <c r="X8" s="270"/>
      <c r="Z8" s="274"/>
    </row>
    <row r="9" spans="1:31" ht="30" customHeight="1">
      <c r="A9" s="195"/>
      <c r="B9" s="122" t="s">
        <v>150</v>
      </c>
      <c r="D9" s="193">
        <v>0</v>
      </c>
      <c r="E9" s="143"/>
      <c r="F9" s="193">
        <v>0</v>
      </c>
      <c r="H9" s="193">
        <v>0</v>
      </c>
      <c r="J9" s="193">
        <v>400000</v>
      </c>
      <c r="L9" s="193">
        <v>1417714395</v>
      </c>
      <c r="N9" s="191">
        <v>-400000</v>
      </c>
      <c r="O9" s="143"/>
      <c r="P9" s="193">
        <v>1514395250</v>
      </c>
      <c r="Q9" s="143"/>
      <c r="R9" s="122">
        <v>0</v>
      </c>
      <c r="S9" s="143"/>
      <c r="T9" s="207">
        <v>0</v>
      </c>
      <c r="U9" s="143"/>
      <c r="V9" s="122">
        <v>0</v>
      </c>
      <c r="W9" s="143"/>
      <c r="X9" s="122">
        <v>0</v>
      </c>
      <c r="Z9" s="208">
        <v>0</v>
      </c>
    </row>
    <row r="10" spans="1:31" ht="30" customHeight="1">
      <c r="A10" s="195"/>
      <c r="B10" s="122" t="s">
        <v>151</v>
      </c>
      <c r="D10" s="193">
        <v>0</v>
      </c>
      <c r="E10" s="143"/>
      <c r="F10" s="193">
        <v>0</v>
      </c>
      <c r="H10" s="193">
        <v>0</v>
      </c>
      <c r="J10" s="193">
        <v>10000000</v>
      </c>
      <c r="L10" s="193">
        <v>10267478921</v>
      </c>
      <c r="N10" s="191">
        <v>-10000000</v>
      </c>
      <c r="O10" s="143"/>
      <c r="P10" s="193">
        <v>10351758316</v>
      </c>
      <c r="Q10" s="143"/>
      <c r="R10" s="122">
        <v>0</v>
      </c>
      <c r="S10" s="143"/>
      <c r="T10" s="207">
        <v>0</v>
      </c>
      <c r="U10" s="143"/>
      <c r="V10" s="122">
        <v>0</v>
      </c>
      <c r="W10" s="143"/>
      <c r="X10" s="122">
        <v>0</v>
      </c>
      <c r="Z10" s="208">
        <v>0</v>
      </c>
    </row>
    <row r="11" spans="1:31" ht="30" customHeight="1">
      <c r="A11" s="195"/>
      <c r="B11" s="122" t="s">
        <v>152</v>
      </c>
      <c r="D11" s="193">
        <v>2340879</v>
      </c>
      <c r="E11" s="143"/>
      <c r="F11" s="193">
        <v>0</v>
      </c>
      <c r="H11" s="193">
        <v>28109565301</v>
      </c>
      <c r="J11" s="193">
        <v>500000</v>
      </c>
      <c r="L11" s="193" t="s">
        <v>148</v>
      </c>
      <c r="N11" s="191">
        <v>-2840879</v>
      </c>
      <c r="O11" s="143"/>
      <c r="P11" s="193">
        <v>36685882621</v>
      </c>
      <c r="Q11" s="143"/>
      <c r="R11" s="122">
        <v>0</v>
      </c>
      <c r="S11" s="143"/>
      <c r="T11" s="207">
        <v>0</v>
      </c>
      <c r="U11" s="143"/>
      <c r="V11" s="122">
        <v>0</v>
      </c>
      <c r="W11" s="143"/>
      <c r="X11" s="122">
        <v>0</v>
      </c>
      <c r="Z11" s="208">
        <v>0</v>
      </c>
    </row>
    <row r="12" spans="1:31" ht="30" customHeight="1">
      <c r="A12" s="195"/>
      <c r="B12" s="122" t="s">
        <v>153</v>
      </c>
      <c r="D12" s="193">
        <v>9228097</v>
      </c>
      <c r="E12" s="143"/>
      <c r="F12" s="193">
        <v>0</v>
      </c>
      <c r="H12" s="193">
        <v>37279843440</v>
      </c>
      <c r="J12" s="193">
        <v>0</v>
      </c>
      <c r="L12" s="193">
        <v>0</v>
      </c>
      <c r="N12" s="191">
        <v>-9228097</v>
      </c>
      <c r="O12" s="143"/>
      <c r="P12" s="193">
        <v>37273359642</v>
      </c>
      <c r="Q12" s="143"/>
      <c r="R12" s="122">
        <v>0</v>
      </c>
      <c r="S12" s="143"/>
      <c r="T12" s="207">
        <v>0</v>
      </c>
      <c r="U12" s="143"/>
      <c r="V12" s="122">
        <v>0</v>
      </c>
      <c r="W12" s="143"/>
      <c r="X12" s="122">
        <v>0</v>
      </c>
      <c r="Z12" s="208">
        <v>0</v>
      </c>
    </row>
    <row r="13" spans="1:31" ht="30" customHeight="1">
      <c r="A13" s="195"/>
      <c r="B13" s="122" t="s">
        <v>154</v>
      </c>
      <c r="D13" s="193">
        <v>700000</v>
      </c>
      <c r="E13" s="143"/>
      <c r="F13" s="193">
        <v>0</v>
      </c>
      <c r="H13" s="193">
        <v>35703293850</v>
      </c>
      <c r="J13" s="193">
        <v>0</v>
      </c>
      <c r="L13" s="193">
        <v>0</v>
      </c>
      <c r="N13" s="191">
        <v>-700000</v>
      </c>
      <c r="O13" s="143"/>
      <c r="P13" s="193">
        <v>46975966131</v>
      </c>
      <c r="Q13" s="143"/>
      <c r="R13" s="122">
        <v>0</v>
      </c>
      <c r="S13" s="143"/>
      <c r="T13" s="207">
        <v>0</v>
      </c>
      <c r="U13" s="143"/>
      <c r="V13" s="122">
        <v>0</v>
      </c>
      <c r="W13" s="143"/>
      <c r="X13" s="122">
        <v>0</v>
      </c>
      <c r="Z13" s="208">
        <v>0</v>
      </c>
    </row>
    <row r="14" spans="1:31" ht="30" customHeight="1">
      <c r="A14" s="195"/>
      <c r="B14" s="122" t="s">
        <v>155</v>
      </c>
      <c r="D14" s="193">
        <v>0</v>
      </c>
      <c r="E14" s="143"/>
      <c r="F14" s="193">
        <v>0</v>
      </c>
      <c r="H14" s="193">
        <v>0</v>
      </c>
      <c r="J14" s="193">
        <v>400000</v>
      </c>
      <c r="L14" s="193">
        <v>1707182793</v>
      </c>
      <c r="N14" s="191">
        <v>-4000000</v>
      </c>
      <c r="O14" s="143"/>
      <c r="P14" s="193">
        <v>1713344592</v>
      </c>
      <c r="Q14" s="143"/>
      <c r="R14" s="122">
        <v>0</v>
      </c>
      <c r="S14" s="143"/>
      <c r="T14" s="207">
        <v>0</v>
      </c>
      <c r="U14" s="143"/>
      <c r="V14" s="122">
        <v>0</v>
      </c>
      <c r="W14" s="143"/>
      <c r="X14" s="122">
        <v>0</v>
      </c>
      <c r="Z14" s="208">
        <v>0</v>
      </c>
    </row>
    <row r="15" spans="1:31" ht="30" customHeight="1">
      <c r="A15" s="268" t="s">
        <v>136</v>
      </c>
      <c r="B15" s="268"/>
      <c r="D15" s="57">
        <v>0</v>
      </c>
      <c r="E15" s="122"/>
      <c r="F15" s="57">
        <v>0</v>
      </c>
      <c r="H15" s="57">
        <v>0</v>
      </c>
      <c r="J15" s="57">
        <v>365599961</v>
      </c>
      <c r="K15" s="122"/>
      <c r="L15" s="193">
        <v>225568025674</v>
      </c>
      <c r="M15" s="122"/>
      <c r="N15" s="191">
        <v>0</v>
      </c>
      <c r="O15" s="192"/>
      <c r="P15" s="193">
        <v>0</v>
      </c>
      <c r="Q15" s="122"/>
      <c r="R15" s="57">
        <v>365599961</v>
      </c>
      <c r="S15" s="122"/>
      <c r="T15" s="57">
        <v>582</v>
      </c>
      <c r="U15" s="122"/>
      <c r="V15" s="57">
        <v>225568025674</v>
      </c>
      <c r="W15" s="122"/>
      <c r="X15" s="57">
        <v>211513141197</v>
      </c>
      <c r="Y15" s="122"/>
      <c r="Z15" s="103">
        <v>6.2600000000000003E-2</v>
      </c>
    </row>
    <row r="16" spans="1:31" ht="30" customHeight="1">
      <c r="A16" s="267" t="s">
        <v>115</v>
      </c>
      <c r="B16" s="267"/>
      <c r="D16" s="57">
        <v>1712913</v>
      </c>
      <c r="E16" s="122"/>
      <c r="F16" s="57">
        <v>91418276888</v>
      </c>
      <c r="H16" s="57">
        <v>91436126703</v>
      </c>
      <c r="J16" s="57">
        <v>450000</v>
      </c>
      <c r="K16" s="122"/>
      <c r="L16" s="193">
        <v>26222583904</v>
      </c>
      <c r="M16" s="122"/>
      <c r="N16" s="191"/>
      <c r="O16" s="192"/>
      <c r="P16" s="193">
        <v>0</v>
      </c>
      <c r="Q16" s="122"/>
      <c r="R16" s="57">
        <v>2162913</v>
      </c>
      <c r="S16" s="122"/>
      <c r="T16" s="57">
        <v>55250</v>
      </c>
      <c r="U16" s="122"/>
      <c r="V16" s="57">
        <v>117640860792</v>
      </c>
      <c r="W16" s="122"/>
      <c r="X16" s="57">
        <v>118789912638</v>
      </c>
      <c r="Y16" s="122"/>
      <c r="Z16" s="103">
        <v>3.5099999999999999E-2</v>
      </c>
    </row>
    <row r="17" spans="1:26" ht="30" customHeight="1">
      <c r="A17" s="267" t="s">
        <v>118</v>
      </c>
      <c r="B17" s="267"/>
      <c r="D17" s="57">
        <v>32690956</v>
      </c>
      <c r="E17" s="122"/>
      <c r="F17" s="57">
        <v>138831071293</v>
      </c>
      <c r="H17" s="57">
        <v>146006526539</v>
      </c>
      <c r="J17" s="57">
        <v>15600000</v>
      </c>
      <c r="K17" s="122"/>
      <c r="L17" s="193" t="s">
        <v>149</v>
      </c>
      <c r="M17" s="122"/>
      <c r="N17" s="191">
        <v>-9724480</v>
      </c>
      <c r="O17" s="192"/>
      <c r="P17" s="193">
        <v>49381051738</v>
      </c>
      <c r="Q17" s="122"/>
      <c r="R17" s="57">
        <v>38566476</v>
      </c>
      <c r="S17" s="122"/>
      <c r="T17" s="57">
        <v>5150</v>
      </c>
      <c r="U17" s="122"/>
      <c r="V17" s="57">
        <v>261599066386</v>
      </c>
      <c r="W17" s="122"/>
      <c r="X17" s="57">
        <v>197435578159</v>
      </c>
      <c r="Y17" s="122"/>
      <c r="Z17" s="103">
        <v>5.8400000000000001E-2</v>
      </c>
    </row>
    <row r="18" spans="1:26" ht="30" customHeight="1">
      <c r="A18" s="267" t="s">
        <v>116</v>
      </c>
      <c r="B18" s="267"/>
      <c r="D18" s="57">
        <v>32384557</v>
      </c>
      <c r="E18" s="122"/>
      <c r="F18" s="57">
        <v>231872717068</v>
      </c>
      <c r="H18" s="57" t="s">
        <v>147</v>
      </c>
      <c r="J18" s="57">
        <v>7174656</v>
      </c>
      <c r="K18" s="122"/>
      <c r="L18" s="193">
        <v>64072235387</v>
      </c>
      <c r="M18" s="122"/>
      <c r="N18" s="191">
        <v>-4582</v>
      </c>
      <c r="O18" s="192"/>
      <c r="P18" s="193">
        <v>43725480</v>
      </c>
      <c r="Q18" s="122"/>
      <c r="R18" s="57">
        <v>39554631</v>
      </c>
      <c r="S18" s="122"/>
      <c r="T18" s="57">
        <v>8910</v>
      </c>
      <c r="U18" s="122"/>
      <c r="V18" s="57">
        <v>295901226975</v>
      </c>
      <c r="W18" s="122"/>
      <c r="X18" s="57">
        <v>350334793224.85101</v>
      </c>
      <c r="Y18" s="122"/>
      <c r="Z18" s="103">
        <v>0.1036</v>
      </c>
    </row>
    <row r="19" spans="1:26" ht="30" customHeight="1">
      <c r="A19" s="267" t="s">
        <v>95</v>
      </c>
      <c r="B19" s="267"/>
      <c r="D19" s="57">
        <v>4441387</v>
      </c>
      <c r="E19" s="122"/>
      <c r="F19" s="57">
        <v>70454689242</v>
      </c>
      <c r="H19" s="57">
        <v>67063253752</v>
      </c>
      <c r="J19" s="57">
        <v>4812525</v>
      </c>
      <c r="K19" s="122"/>
      <c r="L19" s="193">
        <v>82422586535</v>
      </c>
      <c r="M19" s="122"/>
      <c r="N19" s="191"/>
      <c r="O19" s="192"/>
      <c r="P19" s="193"/>
      <c r="Q19" s="122"/>
      <c r="R19" s="57">
        <v>9253912</v>
      </c>
      <c r="S19" s="122"/>
      <c r="T19" s="57">
        <v>17910</v>
      </c>
      <c r="U19" s="122"/>
      <c r="V19" s="57">
        <v>152877275777</v>
      </c>
      <c r="W19" s="122"/>
      <c r="X19" s="57">
        <v>164751425414.67599</v>
      </c>
      <c r="Y19" s="122"/>
      <c r="Z19" s="103">
        <v>4.87E-2</v>
      </c>
    </row>
    <row r="20" spans="1:26" ht="30" customHeight="1">
      <c r="A20" s="267" t="s">
        <v>134</v>
      </c>
      <c r="B20" s="267"/>
      <c r="D20" s="57">
        <v>75</v>
      </c>
      <c r="E20" s="122"/>
      <c r="F20" s="57">
        <v>4112010</v>
      </c>
      <c r="H20" s="57">
        <v>6261769.4625000004</v>
      </c>
      <c r="J20" s="57">
        <v>0</v>
      </c>
      <c r="K20" s="122"/>
      <c r="L20" s="57">
        <v>0</v>
      </c>
      <c r="M20" s="122"/>
      <c r="N20" s="191">
        <v>0</v>
      </c>
      <c r="O20" s="192"/>
      <c r="P20" s="193">
        <v>0</v>
      </c>
      <c r="Q20" s="122"/>
      <c r="R20" s="57">
        <v>75</v>
      </c>
      <c r="S20" s="122"/>
      <c r="T20" s="57">
        <v>85040</v>
      </c>
      <c r="U20" s="122"/>
      <c r="V20" s="57">
        <v>4112010</v>
      </c>
      <c r="W20" s="122"/>
      <c r="X20" s="57">
        <v>6340050.9000000004</v>
      </c>
      <c r="Y20" s="122"/>
      <c r="Z20" s="103">
        <v>0</v>
      </c>
    </row>
    <row r="21" spans="1:26" ht="30" customHeight="1">
      <c r="A21" s="267" t="s">
        <v>101</v>
      </c>
      <c r="B21" s="267"/>
      <c r="D21" s="57">
        <v>20045419</v>
      </c>
      <c r="E21" s="122"/>
      <c r="F21" s="57">
        <v>107549610367</v>
      </c>
      <c r="H21" s="57">
        <v>123143599317.951</v>
      </c>
      <c r="J21" s="57">
        <v>6400000</v>
      </c>
      <c r="K21" s="122"/>
      <c r="L21" s="57">
        <v>44592500783</v>
      </c>
      <c r="M21" s="122"/>
      <c r="N21" s="191">
        <v>-17045419</v>
      </c>
      <c r="O21" s="192"/>
      <c r="P21" s="193">
        <v>126341454834</v>
      </c>
      <c r="Q21" s="122"/>
      <c r="R21" s="57">
        <v>9400000</v>
      </c>
      <c r="S21" s="122"/>
      <c r="T21" s="57">
        <v>7370</v>
      </c>
      <c r="U21" s="122"/>
      <c r="V21" s="57">
        <v>57432479470</v>
      </c>
      <c r="W21" s="122"/>
      <c r="X21" s="57">
        <v>68865795900</v>
      </c>
      <c r="Y21" s="122"/>
      <c r="Z21" s="103">
        <v>2.0400000000000001E-2</v>
      </c>
    </row>
    <row r="22" spans="1:26" ht="30" customHeight="1">
      <c r="A22" s="267" t="s">
        <v>89</v>
      </c>
      <c r="B22" s="267"/>
      <c r="D22" s="57">
        <v>11731341</v>
      </c>
      <c r="E22" s="122"/>
      <c r="F22" s="57">
        <v>49799661782</v>
      </c>
      <c r="H22" s="57">
        <v>53631420257.308998</v>
      </c>
      <c r="J22" s="57">
        <v>1660504</v>
      </c>
      <c r="K22" s="122"/>
      <c r="L22" s="57">
        <v>7505170067</v>
      </c>
      <c r="M22" s="122"/>
      <c r="N22" s="191">
        <v>0</v>
      </c>
      <c r="O22" s="192"/>
      <c r="P22" s="193">
        <v>0</v>
      </c>
      <c r="Q22" s="122"/>
      <c r="R22" s="57">
        <v>13391845</v>
      </c>
      <c r="S22" s="122"/>
      <c r="T22" s="57">
        <v>5400</v>
      </c>
      <c r="U22" s="122"/>
      <c r="V22" s="57">
        <v>57304831849</v>
      </c>
      <c r="W22" s="122"/>
      <c r="X22" s="57">
        <v>71885683020.149994</v>
      </c>
      <c r="Y22" s="122"/>
      <c r="Z22" s="103">
        <v>2.1299999999999999E-2</v>
      </c>
    </row>
    <row r="23" spans="1:26" ht="30" customHeight="1">
      <c r="A23" s="267" t="s">
        <v>100</v>
      </c>
      <c r="B23" s="267"/>
      <c r="D23" s="57">
        <v>982441</v>
      </c>
      <c r="E23" s="122"/>
      <c r="F23" s="57">
        <v>18961875019</v>
      </c>
      <c r="H23" s="57">
        <v>22071057758.73</v>
      </c>
      <c r="J23" s="57">
        <v>1600000</v>
      </c>
      <c r="K23" s="122"/>
      <c r="L23" s="57">
        <v>41768040663</v>
      </c>
      <c r="M23" s="122"/>
      <c r="N23" s="191">
        <v>0</v>
      </c>
      <c r="O23" s="192"/>
      <c r="P23" s="193">
        <v>0</v>
      </c>
      <c r="Q23" s="122"/>
      <c r="R23" s="57">
        <v>2582441</v>
      </c>
      <c r="S23" s="122"/>
      <c r="T23" s="57">
        <v>28300</v>
      </c>
      <c r="U23" s="122"/>
      <c r="V23" s="57">
        <v>60729915682</v>
      </c>
      <c r="W23" s="122"/>
      <c r="X23" s="57">
        <v>72648235972.214996</v>
      </c>
      <c r="Y23" s="122"/>
      <c r="Z23" s="103">
        <v>2.1499999999999998E-2</v>
      </c>
    </row>
    <row r="24" spans="1:26" ht="30" customHeight="1">
      <c r="A24" s="267" t="s">
        <v>103</v>
      </c>
      <c r="B24" s="267"/>
      <c r="D24" s="57">
        <v>5911638</v>
      </c>
      <c r="E24" s="122"/>
      <c r="F24" s="57">
        <v>42620455981</v>
      </c>
      <c r="H24" s="57">
        <v>41722892652.690002</v>
      </c>
      <c r="J24" s="57">
        <v>600000</v>
      </c>
      <c r="K24" s="122"/>
      <c r="L24" s="57">
        <v>4516187121</v>
      </c>
      <c r="M24" s="122"/>
      <c r="N24" s="191">
        <v>0</v>
      </c>
      <c r="O24" s="192"/>
      <c r="P24" s="193">
        <v>0</v>
      </c>
      <c r="Q24" s="122"/>
      <c r="R24" s="57">
        <v>6511638</v>
      </c>
      <c r="S24" s="122"/>
      <c r="T24" s="57">
        <v>9110</v>
      </c>
      <c r="U24" s="122"/>
      <c r="V24" s="57">
        <v>47136643102</v>
      </c>
      <c r="W24" s="122"/>
      <c r="X24" s="57">
        <v>58968062098.028999</v>
      </c>
      <c r="Y24" s="122"/>
      <c r="Z24" s="103">
        <v>1.7399999999999999E-2</v>
      </c>
    </row>
    <row r="25" spans="1:26" ht="30" customHeight="1">
      <c r="A25" s="267" t="s">
        <v>168</v>
      </c>
      <c r="B25" s="267"/>
      <c r="D25" s="57">
        <v>33231486</v>
      </c>
      <c r="E25" s="122"/>
      <c r="F25" s="57">
        <v>177653526917</v>
      </c>
      <c r="H25" s="57">
        <v>186971074005.978</v>
      </c>
      <c r="J25" s="57">
        <v>16007603</v>
      </c>
      <c r="K25" s="122"/>
      <c r="L25" s="57">
        <v>104321101359</v>
      </c>
      <c r="M25" s="122"/>
      <c r="N25" s="191">
        <v>0</v>
      </c>
      <c r="O25" s="192"/>
      <c r="P25" s="193">
        <v>0</v>
      </c>
      <c r="Q25" s="122"/>
      <c r="R25" s="57">
        <v>49239089</v>
      </c>
      <c r="S25" s="122"/>
      <c r="T25" s="57">
        <v>6640</v>
      </c>
      <c r="U25" s="122"/>
      <c r="V25" s="57">
        <v>281974628276</v>
      </c>
      <c r="W25" s="122"/>
      <c r="X25" s="57">
        <v>325002213031.78802</v>
      </c>
      <c r="Y25" s="122"/>
      <c r="Z25" s="103">
        <v>9.6100000000000005E-2</v>
      </c>
    </row>
    <row r="26" spans="1:26" ht="30" customHeight="1">
      <c r="A26" s="267" t="s">
        <v>90</v>
      </c>
      <c r="B26" s="267"/>
      <c r="D26" s="57">
        <v>9366639</v>
      </c>
      <c r="E26" s="122"/>
      <c r="F26" s="57">
        <v>83946336145</v>
      </c>
      <c r="H26" s="57">
        <v>92736638679.582001</v>
      </c>
      <c r="J26" s="57">
        <v>4027695</v>
      </c>
      <c r="K26" s="122"/>
      <c r="L26" s="57">
        <v>43995644549</v>
      </c>
      <c r="M26" s="122"/>
      <c r="N26" s="191">
        <v>-2000000</v>
      </c>
      <c r="O26" s="192"/>
      <c r="P26" s="193">
        <v>23203187680</v>
      </c>
      <c r="Q26" s="122"/>
      <c r="R26" s="57">
        <v>11394334</v>
      </c>
      <c r="S26" s="122"/>
      <c r="T26" s="57">
        <v>11370</v>
      </c>
      <c r="U26" s="122"/>
      <c r="V26" s="57">
        <v>108838084889</v>
      </c>
      <c r="W26" s="122"/>
      <c r="X26" s="57">
        <v>128782733793.399</v>
      </c>
      <c r="Y26" s="122"/>
      <c r="Z26" s="103">
        <v>3.8100000000000002E-2</v>
      </c>
    </row>
    <row r="27" spans="1:26" ht="30" customHeight="1">
      <c r="A27" s="267" t="s">
        <v>105</v>
      </c>
      <c r="B27" s="267"/>
      <c r="D27" s="57">
        <v>600000</v>
      </c>
      <c r="E27" s="122"/>
      <c r="F27" s="57">
        <v>4478652296</v>
      </c>
      <c r="H27" s="57">
        <v>4336046100</v>
      </c>
      <c r="J27" s="57">
        <v>0</v>
      </c>
      <c r="K27" s="122"/>
      <c r="L27" s="57">
        <v>0</v>
      </c>
      <c r="M27" s="122"/>
      <c r="N27" s="191">
        <v>-600000</v>
      </c>
      <c r="O27" s="192"/>
      <c r="P27" s="193">
        <v>2569964849</v>
      </c>
      <c r="Q27" s="122"/>
      <c r="R27" s="57">
        <v>0</v>
      </c>
      <c r="S27" s="122"/>
      <c r="T27" s="57">
        <v>0</v>
      </c>
      <c r="U27" s="122"/>
      <c r="V27" s="57">
        <v>0</v>
      </c>
      <c r="W27" s="122"/>
      <c r="X27" s="57">
        <v>0</v>
      </c>
      <c r="Y27" s="122"/>
      <c r="Z27" s="103"/>
    </row>
    <row r="28" spans="1:26" ht="30" customHeight="1">
      <c r="A28" s="267" t="s">
        <v>94</v>
      </c>
      <c r="B28" s="267"/>
      <c r="D28" s="57">
        <v>17267418</v>
      </c>
      <c r="E28" s="122"/>
      <c r="F28" s="57">
        <v>62554487125</v>
      </c>
      <c r="H28" s="57">
        <v>67251203948.842201</v>
      </c>
      <c r="J28" s="57">
        <v>4700000</v>
      </c>
      <c r="K28" s="122"/>
      <c r="L28" s="57">
        <v>20055835299</v>
      </c>
      <c r="M28" s="122"/>
      <c r="N28" s="191">
        <v>0</v>
      </c>
      <c r="O28" s="192"/>
      <c r="P28" s="193">
        <v>0</v>
      </c>
      <c r="Q28" s="122"/>
      <c r="R28" s="57">
        <v>21967418</v>
      </c>
      <c r="S28" s="122"/>
      <c r="T28" s="57">
        <v>4410</v>
      </c>
      <c r="U28" s="122"/>
      <c r="V28" s="57">
        <v>82610322424</v>
      </c>
      <c r="W28" s="122"/>
      <c r="X28" s="57">
        <v>96299899315.389008</v>
      </c>
      <c r="Y28" s="122"/>
      <c r="Z28" s="103">
        <v>2.8500000000000001E-2</v>
      </c>
    </row>
    <row r="29" spans="1:26" ht="30" customHeight="1">
      <c r="A29" s="267" t="s">
        <v>106</v>
      </c>
      <c r="B29" s="267"/>
      <c r="D29" s="57">
        <v>4500000</v>
      </c>
      <c r="E29" s="122"/>
      <c r="F29" s="57">
        <v>30932979635</v>
      </c>
      <c r="H29" s="57">
        <v>32609810250</v>
      </c>
      <c r="J29" s="57">
        <v>7000000</v>
      </c>
      <c r="K29" s="122"/>
      <c r="L29" s="57">
        <v>56240100851</v>
      </c>
      <c r="M29" s="122"/>
      <c r="N29" s="191">
        <v>0</v>
      </c>
      <c r="O29" s="192"/>
      <c r="P29" s="193">
        <v>0</v>
      </c>
      <c r="Q29" s="122"/>
      <c r="R29" s="57">
        <v>11500000</v>
      </c>
      <c r="S29" s="122"/>
      <c r="T29" s="57">
        <v>7940</v>
      </c>
      <c r="U29" s="122"/>
      <c r="V29" s="57">
        <v>87173080486</v>
      </c>
      <c r="W29" s="122"/>
      <c r="X29" s="57">
        <v>90766705500</v>
      </c>
      <c r="Y29" s="122"/>
      <c r="Z29" s="103">
        <v>2.6800000000000001E-2</v>
      </c>
    </row>
    <row r="30" spans="1:26" ht="30" customHeight="1">
      <c r="A30" s="267" t="s">
        <v>93</v>
      </c>
      <c r="B30" s="267"/>
      <c r="D30" s="57">
        <v>25000000</v>
      </c>
      <c r="E30" s="122"/>
      <c r="F30" s="57">
        <v>39886617541</v>
      </c>
      <c r="H30" s="57">
        <v>38221222500</v>
      </c>
      <c r="J30" s="57">
        <v>5800000</v>
      </c>
      <c r="K30" s="122"/>
      <c r="L30" s="57">
        <v>9650320088</v>
      </c>
      <c r="M30" s="122"/>
      <c r="N30" s="191">
        <v>0</v>
      </c>
      <c r="O30" s="192"/>
      <c r="P30" s="193">
        <v>0</v>
      </c>
      <c r="Q30" s="122"/>
      <c r="R30" s="57">
        <v>30800000</v>
      </c>
      <c r="S30" s="122"/>
      <c r="T30" s="57">
        <v>1726</v>
      </c>
      <c r="U30" s="122"/>
      <c r="V30" s="57">
        <v>49536937629</v>
      </c>
      <c r="W30" s="122"/>
      <c r="X30" s="57">
        <v>52844493240</v>
      </c>
      <c r="Y30" s="122"/>
      <c r="Z30" s="103">
        <v>1.5599999999999999E-2</v>
      </c>
    </row>
    <row r="31" spans="1:26" ht="30" customHeight="1">
      <c r="A31" s="267" t="s">
        <v>111</v>
      </c>
      <c r="B31" s="267"/>
      <c r="D31" s="57">
        <v>1492879</v>
      </c>
      <c r="E31" s="122"/>
      <c r="F31" s="57">
        <v>7124743202</v>
      </c>
      <c r="H31" s="57">
        <v>6836771276.3596497</v>
      </c>
      <c r="J31" s="57">
        <v>1800000</v>
      </c>
      <c r="K31" s="122"/>
      <c r="L31" s="57">
        <v>9190637288</v>
      </c>
      <c r="M31" s="122"/>
      <c r="N31" s="191">
        <v>-500000</v>
      </c>
      <c r="O31" s="192"/>
      <c r="P31" s="193">
        <v>2451824330</v>
      </c>
      <c r="Q31" s="122"/>
      <c r="R31" s="57">
        <v>2792879</v>
      </c>
      <c r="S31" s="122"/>
      <c r="T31" s="57">
        <v>4850</v>
      </c>
      <c r="U31" s="122"/>
      <c r="V31" s="57">
        <v>13929137800</v>
      </c>
      <c r="W31" s="122"/>
      <c r="X31" s="57">
        <v>13464867644.2575</v>
      </c>
      <c r="Y31" s="122"/>
      <c r="Z31" s="103">
        <v>4.0000000000000001E-3</v>
      </c>
    </row>
    <row r="32" spans="1:26" ht="30" customHeight="1">
      <c r="A32" s="267" t="s">
        <v>109</v>
      </c>
      <c r="B32" s="267"/>
      <c r="D32" s="57">
        <v>2416460</v>
      </c>
      <c r="E32" s="122"/>
      <c r="F32" s="57">
        <v>24809615592</v>
      </c>
      <c r="H32" s="57">
        <v>21090280513.139999</v>
      </c>
      <c r="J32" s="57">
        <v>2500000</v>
      </c>
      <c r="K32" s="122"/>
      <c r="L32" s="57">
        <v>25599223905</v>
      </c>
      <c r="M32" s="122"/>
      <c r="N32" s="191">
        <v>-1769943</v>
      </c>
      <c r="O32" s="192"/>
      <c r="P32" s="193">
        <v>19166583744</v>
      </c>
      <c r="Q32" s="122"/>
      <c r="R32" s="57">
        <v>3146517</v>
      </c>
      <c r="S32" s="122"/>
      <c r="T32" s="57">
        <v>10680</v>
      </c>
      <c r="U32" s="122"/>
      <c r="V32" s="57">
        <v>32261478878</v>
      </c>
      <c r="W32" s="122"/>
      <c r="X32" s="57">
        <v>33404852990.717999</v>
      </c>
      <c r="Y32" s="122"/>
      <c r="Z32" s="103">
        <v>9.9000000000000008E-3</v>
      </c>
    </row>
    <row r="33" spans="1:26" ht="30" customHeight="1">
      <c r="A33" s="267" t="s">
        <v>107</v>
      </c>
      <c r="B33" s="267"/>
      <c r="D33" s="57">
        <v>420491</v>
      </c>
      <c r="E33" s="122"/>
      <c r="F33" s="57">
        <v>4219249198</v>
      </c>
      <c r="H33" s="57">
        <v>4618779317.9775</v>
      </c>
      <c r="J33" s="57">
        <v>5895004</v>
      </c>
      <c r="K33" s="122"/>
      <c r="L33" s="57">
        <v>67639537242</v>
      </c>
      <c r="M33" s="122"/>
      <c r="N33" s="191">
        <v>0</v>
      </c>
      <c r="O33" s="192"/>
      <c r="P33" s="193">
        <v>0</v>
      </c>
      <c r="Q33" s="122"/>
      <c r="R33" s="57">
        <v>6315495</v>
      </c>
      <c r="S33" s="122"/>
      <c r="T33" s="57">
        <v>10910</v>
      </c>
      <c r="U33" s="122"/>
      <c r="V33" s="57">
        <v>71858786440</v>
      </c>
      <c r="W33" s="122"/>
      <c r="X33" s="57">
        <v>68492083249.822502</v>
      </c>
      <c r="Y33" s="122"/>
      <c r="Z33" s="103">
        <v>2.0299999999999999E-2</v>
      </c>
    </row>
    <row r="34" spans="1:26" ht="30" customHeight="1">
      <c r="A34" s="267" t="s">
        <v>114</v>
      </c>
      <c r="B34" s="267"/>
      <c r="D34" s="57">
        <v>800000</v>
      </c>
      <c r="E34" s="122"/>
      <c r="F34" s="57">
        <v>4971215169</v>
      </c>
      <c r="H34" s="57">
        <v>5224726800</v>
      </c>
      <c r="J34" s="57">
        <v>0</v>
      </c>
      <c r="K34" s="122"/>
      <c r="L34" s="57">
        <v>0</v>
      </c>
      <c r="M34" s="122"/>
      <c r="N34" s="191">
        <v>-800000</v>
      </c>
      <c r="O34" s="192"/>
      <c r="P34" s="193">
        <v>5726522470</v>
      </c>
      <c r="Q34" s="122"/>
      <c r="R34" s="57">
        <v>0</v>
      </c>
      <c r="S34" s="122"/>
      <c r="T34" s="57">
        <v>0</v>
      </c>
      <c r="U34" s="122"/>
      <c r="V34" s="57">
        <v>0</v>
      </c>
      <c r="W34" s="122"/>
      <c r="X34" s="57">
        <v>0</v>
      </c>
      <c r="Y34" s="122"/>
      <c r="Z34" s="103"/>
    </row>
    <row r="35" spans="1:26" ht="30" customHeight="1">
      <c r="A35" s="267" t="s">
        <v>98</v>
      </c>
      <c r="B35" s="267"/>
      <c r="D35" s="57">
        <v>3142681</v>
      </c>
      <c r="E35" s="122"/>
      <c r="F35" s="57">
        <v>19125898608</v>
      </c>
      <c r="H35" s="57">
        <v>20399602773.766499</v>
      </c>
      <c r="J35" s="57">
        <v>1900000</v>
      </c>
      <c r="K35" s="122"/>
      <c r="L35" s="57">
        <v>14037768022</v>
      </c>
      <c r="M35" s="122"/>
      <c r="N35" s="191">
        <v>-1141771</v>
      </c>
      <c r="O35" s="192"/>
      <c r="P35" s="193">
        <v>8974424806</v>
      </c>
      <c r="Q35" s="122"/>
      <c r="R35" s="57">
        <v>3900910</v>
      </c>
      <c r="S35" s="122"/>
      <c r="T35" s="57">
        <v>8090</v>
      </c>
      <c r="U35" s="122"/>
      <c r="V35" s="57">
        <v>25654702094</v>
      </c>
      <c r="W35" s="122"/>
      <c r="X35" s="57">
        <v>31370589646.695</v>
      </c>
      <c r="Y35" s="122"/>
      <c r="Z35" s="103">
        <v>9.2999999999999992E-3</v>
      </c>
    </row>
    <row r="36" spans="1:26" ht="30" customHeight="1">
      <c r="A36" s="267" t="s">
        <v>92</v>
      </c>
      <c r="B36" s="267"/>
      <c r="D36" s="57">
        <v>9000000</v>
      </c>
      <c r="E36" s="122"/>
      <c r="F36" s="57">
        <v>13646623865</v>
      </c>
      <c r="H36" s="57">
        <v>14985303750</v>
      </c>
      <c r="J36" s="57">
        <v>17489546</v>
      </c>
      <c r="K36" s="122"/>
      <c r="L36" s="57">
        <v>32345687721</v>
      </c>
      <c r="M36" s="122"/>
      <c r="N36" s="191">
        <v>-13700000</v>
      </c>
      <c r="O36" s="192"/>
      <c r="P36" s="193">
        <v>25460732694</v>
      </c>
      <c r="Q36" s="122"/>
      <c r="R36" s="57">
        <v>12789546</v>
      </c>
      <c r="S36" s="122"/>
      <c r="T36" s="57">
        <v>1947</v>
      </c>
      <c r="U36" s="122"/>
      <c r="V36" s="57">
        <v>24223517537</v>
      </c>
      <c r="W36" s="122"/>
      <c r="X36" s="57">
        <v>24753083647.931099</v>
      </c>
      <c r="Y36" s="122"/>
      <c r="Z36" s="103">
        <v>7.3000000000000001E-3</v>
      </c>
    </row>
    <row r="37" spans="1:26" ht="30" customHeight="1">
      <c r="A37" s="267" t="s">
        <v>97</v>
      </c>
      <c r="B37" s="267"/>
      <c r="D37" s="57">
        <v>73284648</v>
      </c>
      <c r="E37" s="122"/>
      <c r="F37" s="57">
        <v>178726933826</v>
      </c>
      <c r="H37" s="57">
        <v>186419578517.32001</v>
      </c>
      <c r="J37" s="57">
        <v>10400000</v>
      </c>
      <c r="K37" s="122"/>
      <c r="L37" s="57">
        <v>34907263724</v>
      </c>
      <c r="M37" s="122"/>
      <c r="N37" s="191">
        <v>0</v>
      </c>
      <c r="O37" s="192"/>
      <c r="P37" s="193">
        <v>0</v>
      </c>
      <c r="Q37" s="122"/>
      <c r="R37" s="57">
        <v>83684648</v>
      </c>
      <c r="S37" s="122"/>
      <c r="T37" s="57">
        <v>3081</v>
      </c>
      <c r="U37" s="122"/>
      <c r="V37" s="57">
        <v>213634197550</v>
      </c>
      <c r="W37" s="122"/>
      <c r="X37" s="57">
        <v>256298297705.09601</v>
      </c>
      <c r="Y37" s="122"/>
      <c r="Z37" s="103">
        <v>7.5800000000000006E-2</v>
      </c>
    </row>
    <row r="38" spans="1:26" ht="30" customHeight="1">
      <c r="A38" s="267" t="s">
        <v>96</v>
      </c>
      <c r="B38" s="267"/>
      <c r="D38" s="57">
        <v>3800000</v>
      </c>
      <c r="E38" s="122"/>
      <c r="F38" s="57">
        <v>73302992205</v>
      </c>
      <c r="H38" s="57">
        <v>82838162700</v>
      </c>
      <c r="J38" s="57">
        <v>0</v>
      </c>
      <c r="K38" s="122"/>
      <c r="L38" s="57">
        <v>0</v>
      </c>
      <c r="M38" s="122"/>
      <c r="N38" s="191">
        <v>-2000000</v>
      </c>
      <c r="O38" s="192"/>
      <c r="P38" s="193">
        <v>50078987864</v>
      </c>
      <c r="Q38" s="122"/>
      <c r="R38" s="57">
        <v>1800000</v>
      </c>
      <c r="S38" s="122"/>
      <c r="T38" s="57">
        <v>24930</v>
      </c>
      <c r="U38" s="122"/>
      <c r="V38" s="57">
        <v>34722470004</v>
      </c>
      <c r="W38" s="122"/>
      <c r="X38" s="57">
        <v>44606999700</v>
      </c>
      <c r="Y38" s="122"/>
      <c r="Z38" s="103">
        <v>1.32E-2</v>
      </c>
    </row>
    <row r="39" spans="1:26" ht="30" customHeight="1">
      <c r="A39" s="267" t="s">
        <v>102</v>
      </c>
      <c r="B39" s="267"/>
      <c r="D39" s="57">
        <v>363000</v>
      </c>
      <c r="E39" s="122"/>
      <c r="F39" s="57">
        <v>6461531655</v>
      </c>
      <c r="H39" s="57">
        <v>6195625375.5</v>
      </c>
      <c r="J39" s="57">
        <v>717176</v>
      </c>
      <c r="K39" s="122"/>
      <c r="L39" s="57">
        <v>11500226412</v>
      </c>
      <c r="M39" s="122"/>
      <c r="N39" s="191">
        <v>0</v>
      </c>
      <c r="O39" s="192"/>
      <c r="P39" s="193">
        <v>0</v>
      </c>
      <c r="Q39" s="122"/>
      <c r="R39" s="57">
        <v>1080176</v>
      </c>
      <c r="S39" s="122"/>
      <c r="T39" s="57">
        <v>17560</v>
      </c>
      <c r="U39" s="122"/>
      <c r="V39" s="57">
        <v>17961758067</v>
      </c>
      <c r="W39" s="122"/>
      <c r="X39" s="57">
        <v>18855031611.167999</v>
      </c>
      <c r="Y39" s="122"/>
      <c r="Z39" s="103">
        <v>5.5999999999999999E-3</v>
      </c>
    </row>
    <row r="40" spans="1:26" ht="30" customHeight="1">
      <c r="A40" s="267" t="s">
        <v>110</v>
      </c>
      <c r="B40" s="267"/>
      <c r="D40" s="57">
        <v>19700000</v>
      </c>
      <c r="E40" s="122"/>
      <c r="F40" s="57">
        <v>44333883492</v>
      </c>
      <c r="H40" s="57">
        <v>44590001445</v>
      </c>
      <c r="J40" s="57">
        <v>0</v>
      </c>
      <c r="K40" s="122"/>
      <c r="L40" s="57">
        <v>0</v>
      </c>
      <c r="M40" s="122"/>
      <c r="N40" s="191">
        <v>-5000000</v>
      </c>
      <c r="O40" s="192"/>
      <c r="P40" s="193">
        <v>13881908376</v>
      </c>
      <c r="Q40" s="122"/>
      <c r="R40" s="57">
        <v>14700000</v>
      </c>
      <c r="S40" s="122"/>
      <c r="T40" s="57">
        <v>2843</v>
      </c>
      <c r="U40" s="122"/>
      <c r="V40" s="57">
        <v>33081628798</v>
      </c>
      <c r="W40" s="122"/>
      <c r="X40" s="57">
        <v>41543437005</v>
      </c>
      <c r="Y40" s="122"/>
      <c r="Z40" s="103">
        <v>1.23E-2</v>
      </c>
    </row>
    <row r="41" spans="1:26" ht="30" customHeight="1">
      <c r="A41" s="267" t="s">
        <v>104</v>
      </c>
      <c r="B41" s="267"/>
      <c r="D41" s="57">
        <v>12981715</v>
      </c>
      <c r="E41" s="122"/>
      <c r="F41" s="57">
        <v>54377884338</v>
      </c>
      <c r="H41" s="57">
        <v>59825140517.097</v>
      </c>
      <c r="J41" s="57">
        <v>5000000</v>
      </c>
      <c r="K41" s="122"/>
      <c r="L41" s="57">
        <v>25901116060</v>
      </c>
      <c r="M41" s="122"/>
      <c r="N41" s="191">
        <v>-2316035</v>
      </c>
      <c r="O41" s="192"/>
      <c r="P41" s="193">
        <v>12135279323</v>
      </c>
      <c r="Q41" s="122"/>
      <c r="R41" s="57">
        <v>15665680</v>
      </c>
      <c r="S41" s="122"/>
      <c r="T41" s="57">
        <v>5290</v>
      </c>
      <c r="U41" s="122"/>
      <c r="V41" s="57">
        <v>69939109308</v>
      </c>
      <c r="W41" s="122"/>
      <c r="X41" s="57">
        <v>82378362089.160004</v>
      </c>
      <c r="Y41" s="122"/>
      <c r="Z41" s="103">
        <v>2.4400000000000002E-2</v>
      </c>
    </row>
    <row r="42" spans="1:26" ht="30" customHeight="1">
      <c r="A42" s="267" t="s">
        <v>99</v>
      </c>
      <c r="B42" s="267"/>
      <c r="D42" s="57">
        <v>17097715</v>
      </c>
      <c r="E42" s="122"/>
      <c r="F42" s="57">
        <v>52875434028</v>
      </c>
      <c r="H42" s="57">
        <v>50970954803.654297</v>
      </c>
      <c r="J42" s="57">
        <v>2000000</v>
      </c>
      <c r="K42" s="122"/>
      <c r="L42" s="57">
        <v>6228050968</v>
      </c>
      <c r="M42" s="122"/>
      <c r="N42" s="191">
        <v>0</v>
      </c>
      <c r="O42" s="192"/>
      <c r="P42" s="193">
        <v>0</v>
      </c>
      <c r="Q42" s="122"/>
      <c r="R42" s="57">
        <v>19097715</v>
      </c>
      <c r="S42" s="122"/>
      <c r="T42" s="57">
        <v>3578</v>
      </c>
      <c r="U42" s="122"/>
      <c r="V42" s="57">
        <v>59103484996</v>
      </c>
      <c r="W42" s="122"/>
      <c r="X42" s="57">
        <v>67925051105.593498</v>
      </c>
      <c r="Y42" s="122"/>
      <c r="Z42" s="103">
        <v>2.01E-2</v>
      </c>
    </row>
    <row r="43" spans="1:26" ht="30" customHeight="1">
      <c r="A43" s="267" t="s">
        <v>112</v>
      </c>
      <c r="B43" s="267"/>
      <c r="D43" s="57">
        <v>910000</v>
      </c>
      <c r="E43" s="122"/>
      <c r="F43" s="57">
        <v>3326546017</v>
      </c>
      <c r="H43" s="57">
        <v>3637338295.5</v>
      </c>
      <c r="J43" s="57">
        <v>200000</v>
      </c>
      <c r="K43" s="122"/>
      <c r="L43" s="57">
        <v>788931444</v>
      </c>
      <c r="M43" s="122"/>
      <c r="N43" s="191">
        <v>0</v>
      </c>
      <c r="O43" s="192"/>
      <c r="P43" s="193">
        <v>0</v>
      </c>
      <c r="Q43" s="122"/>
      <c r="R43" s="57">
        <v>1110000</v>
      </c>
      <c r="S43" s="122"/>
      <c r="T43" s="57">
        <v>4300</v>
      </c>
      <c r="U43" s="122"/>
      <c r="V43" s="57">
        <v>4115477461</v>
      </c>
      <c r="W43" s="122"/>
      <c r="X43" s="57">
        <v>4744600650</v>
      </c>
      <c r="Y43" s="122"/>
      <c r="Z43" s="103">
        <v>1.4E-3</v>
      </c>
    </row>
    <row r="44" spans="1:26" ht="30" customHeight="1">
      <c r="A44" s="267" t="s">
        <v>113</v>
      </c>
      <c r="B44" s="267"/>
      <c r="D44" s="57">
        <v>535013</v>
      </c>
      <c r="E44" s="122"/>
      <c r="F44" s="57">
        <v>8587426827</v>
      </c>
      <c r="H44" s="57">
        <v>8929420203.7935009</v>
      </c>
      <c r="J44" s="57">
        <v>959598</v>
      </c>
      <c r="K44" s="122"/>
      <c r="L44" s="57">
        <v>16017793351</v>
      </c>
      <c r="M44" s="122"/>
      <c r="N44" s="191">
        <v>-1093918</v>
      </c>
      <c r="O44" s="192"/>
      <c r="P44" s="193">
        <v>20242490383</v>
      </c>
      <c r="Q44" s="122"/>
      <c r="R44" s="57">
        <v>400693</v>
      </c>
      <c r="S44" s="122"/>
      <c r="T44" s="57">
        <v>18830</v>
      </c>
      <c r="U44" s="122"/>
      <c r="V44" s="57">
        <v>6596458540</v>
      </c>
      <c r="W44" s="122"/>
      <c r="X44" s="57">
        <v>7500156147.3195</v>
      </c>
      <c r="Y44" s="122"/>
      <c r="Z44" s="103">
        <v>2.2000000000000001E-3</v>
      </c>
    </row>
    <row r="45" spans="1:26" ht="30" customHeight="1">
      <c r="A45" s="267" t="s">
        <v>137</v>
      </c>
      <c r="B45" s="267"/>
      <c r="D45" s="57">
        <v>0</v>
      </c>
      <c r="E45" s="122"/>
      <c r="F45" s="57">
        <v>0</v>
      </c>
      <c r="H45" s="57">
        <v>0</v>
      </c>
      <c r="J45" s="57">
        <v>2000000</v>
      </c>
      <c r="K45" s="122"/>
      <c r="L45" s="57">
        <v>3525197963</v>
      </c>
      <c r="M45" s="122"/>
      <c r="N45" s="191">
        <v>0</v>
      </c>
      <c r="O45" s="192"/>
      <c r="P45" s="193">
        <v>0</v>
      </c>
      <c r="Q45" s="122"/>
      <c r="R45" s="57">
        <v>2000000</v>
      </c>
      <c r="S45" s="122"/>
      <c r="T45" s="57">
        <v>1761</v>
      </c>
      <c r="U45" s="122"/>
      <c r="V45" s="57">
        <v>3525197963</v>
      </c>
      <c r="W45" s="122"/>
      <c r="X45" s="57">
        <v>3501044100</v>
      </c>
      <c r="Y45" s="122"/>
      <c r="Z45" s="103">
        <v>1E-3</v>
      </c>
    </row>
    <row r="46" spans="1:26" ht="30" customHeight="1">
      <c r="A46" s="267" t="s">
        <v>138</v>
      </c>
      <c r="B46" s="267"/>
      <c r="D46" s="57">
        <v>0</v>
      </c>
      <c r="E46" s="122"/>
      <c r="F46" s="57">
        <v>0</v>
      </c>
      <c r="H46" s="57">
        <v>0</v>
      </c>
      <c r="J46" s="57">
        <v>60000000</v>
      </c>
      <c r="K46" s="122"/>
      <c r="L46" s="57">
        <v>111931552320</v>
      </c>
      <c r="M46" s="122"/>
      <c r="N46" s="191">
        <v>0</v>
      </c>
      <c r="O46" s="192"/>
      <c r="P46" s="193">
        <v>0</v>
      </c>
      <c r="Q46" s="122"/>
      <c r="R46" s="57">
        <v>60000000</v>
      </c>
      <c r="S46" s="122"/>
      <c r="T46" s="57">
        <v>1876</v>
      </c>
      <c r="U46" s="122"/>
      <c r="V46" s="57">
        <v>111931552320</v>
      </c>
      <c r="W46" s="122"/>
      <c r="X46" s="57">
        <v>111890268000</v>
      </c>
      <c r="Y46" s="122"/>
      <c r="Z46" s="103">
        <v>3.3099999999999997E-2</v>
      </c>
    </row>
    <row r="47" spans="1:26" ht="30" customHeight="1">
      <c r="A47" s="267" t="s">
        <v>139</v>
      </c>
      <c r="B47" s="267"/>
      <c r="D47" s="57">
        <v>0</v>
      </c>
      <c r="E47" s="122"/>
      <c r="F47" s="57">
        <v>0</v>
      </c>
      <c r="H47" s="57">
        <v>0</v>
      </c>
      <c r="J47" s="57">
        <v>13500000</v>
      </c>
      <c r="K47" s="122"/>
      <c r="L47" s="57">
        <v>20161878999</v>
      </c>
      <c r="M47" s="122"/>
      <c r="N47" s="191">
        <v>0</v>
      </c>
      <c r="O47" s="192"/>
      <c r="P47" s="193">
        <v>0</v>
      </c>
      <c r="Q47" s="122"/>
      <c r="R47" s="57">
        <v>13500000</v>
      </c>
      <c r="S47" s="122"/>
      <c r="T47" s="57">
        <v>1537</v>
      </c>
      <c r="U47" s="122"/>
      <c r="V47" s="57">
        <v>20161878999</v>
      </c>
      <c r="W47" s="122"/>
      <c r="X47" s="57">
        <v>20626040475</v>
      </c>
      <c r="Y47" s="122"/>
      <c r="Z47" s="103">
        <v>6.1000000000000004E-3</v>
      </c>
    </row>
    <row r="48" spans="1:26" ht="30" customHeight="1">
      <c r="A48" s="267" t="s">
        <v>140</v>
      </c>
      <c r="B48" s="267"/>
      <c r="D48" s="196">
        <v>0</v>
      </c>
      <c r="F48" s="196">
        <v>0</v>
      </c>
      <c r="H48" s="196">
        <v>0</v>
      </c>
      <c r="J48" s="57">
        <v>6400000</v>
      </c>
      <c r="L48" s="57">
        <v>10659740597</v>
      </c>
      <c r="N48" s="57">
        <v>0</v>
      </c>
      <c r="P48" s="57">
        <v>0</v>
      </c>
      <c r="R48" s="57">
        <v>6400000</v>
      </c>
      <c r="S48" s="122"/>
      <c r="T48" s="57">
        <v>1636</v>
      </c>
      <c r="U48" s="122"/>
      <c r="V48" s="57">
        <v>10659740597</v>
      </c>
      <c r="W48" s="122"/>
      <c r="X48" s="57">
        <v>10408101120</v>
      </c>
      <c r="Z48" s="205">
        <v>3.0999999999999999E-3</v>
      </c>
    </row>
    <row r="49" spans="1:26" ht="30" customHeight="1">
      <c r="A49" s="267" t="s">
        <v>141</v>
      </c>
      <c r="B49" s="267"/>
      <c r="D49" s="196">
        <v>0</v>
      </c>
      <c r="F49" s="196">
        <v>0</v>
      </c>
      <c r="H49" s="196">
        <v>0</v>
      </c>
      <c r="J49" s="57">
        <v>3831753</v>
      </c>
      <c r="L49" s="57">
        <v>20855717346</v>
      </c>
      <c r="N49" s="57">
        <v>0</v>
      </c>
      <c r="P49" s="57">
        <v>0</v>
      </c>
      <c r="R49" s="57">
        <v>3831753</v>
      </c>
      <c r="S49" s="122"/>
      <c r="T49" s="57">
        <v>5310</v>
      </c>
      <c r="U49" s="122"/>
      <c r="V49" s="57">
        <v>20855717346</v>
      </c>
      <c r="W49" s="122"/>
      <c r="X49" s="57">
        <v>20225546109.841499</v>
      </c>
      <c r="Z49" s="205">
        <v>6.0000000000000001E-3</v>
      </c>
    </row>
    <row r="50" spans="1:26" ht="30" customHeight="1">
      <c r="A50" s="267" t="s">
        <v>142</v>
      </c>
      <c r="B50" s="267"/>
      <c r="D50" s="196">
        <v>0</v>
      </c>
      <c r="F50" s="196">
        <v>0</v>
      </c>
      <c r="H50" s="196">
        <v>0</v>
      </c>
      <c r="J50" s="57">
        <v>208</v>
      </c>
      <c r="L50" s="57">
        <v>649754</v>
      </c>
      <c r="N50" s="57">
        <v>0</v>
      </c>
      <c r="P50" s="57">
        <v>0</v>
      </c>
      <c r="R50" s="57">
        <v>208</v>
      </c>
      <c r="S50" s="122"/>
      <c r="T50" s="57">
        <v>3724</v>
      </c>
      <c r="U50" s="122"/>
      <c r="V50" s="57">
        <v>649754</v>
      </c>
      <c r="W50" s="122"/>
      <c r="X50" s="57">
        <v>769983</v>
      </c>
      <c r="Z50" s="205">
        <v>0</v>
      </c>
    </row>
    <row r="51" spans="1:26" ht="30" customHeight="1">
      <c r="A51" s="267" t="s">
        <v>143</v>
      </c>
      <c r="B51" s="267"/>
      <c r="D51" s="196">
        <v>0</v>
      </c>
      <c r="F51" s="196">
        <v>0</v>
      </c>
      <c r="H51" s="196">
        <v>0</v>
      </c>
      <c r="J51" s="57">
        <v>7000000</v>
      </c>
      <c r="L51" s="57">
        <v>25871564657</v>
      </c>
      <c r="N51" s="57">
        <v>0</v>
      </c>
      <c r="P51" s="57">
        <v>0</v>
      </c>
      <c r="R51" s="57">
        <v>7000000</v>
      </c>
      <c r="S51" s="122"/>
      <c r="T51" s="57">
        <v>3652</v>
      </c>
      <c r="U51" s="122"/>
      <c r="V51" s="57">
        <v>25871564657</v>
      </c>
      <c r="W51" s="122"/>
      <c r="X51" s="57">
        <v>25411894200</v>
      </c>
      <c r="Z51" s="205">
        <v>7.4999999999999997E-3</v>
      </c>
    </row>
    <row r="52" spans="1:26" ht="30" customHeight="1">
      <c r="A52" s="267" t="s">
        <v>144</v>
      </c>
      <c r="B52" s="267"/>
      <c r="D52" s="196">
        <v>0</v>
      </c>
      <c r="F52" s="196">
        <v>0</v>
      </c>
      <c r="H52" s="196">
        <v>0</v>
      </c>
      <c r="J52" s="57">
        <v>35000000</v>
      </c>
      <c r="L52" s="57">
        <v>123591252218</v>
      </c>
      <c r="N52" s="191">
        <v>-5000000</v>
      </c>
      <c r="P52" s="57">
        <v>18971444306</v>
      </c>
      <c r="R52" s="57">
        <v>30000000</v>
      </c>
      <c r="S52" s="122"/>
      <c r="T52" s="57">
        <v>3705</v>
      </c>
      <c r="U52" s="122"/>
      <c r="V52" s="57">
        <v>104619807912</v>
      </c>
      <c r="W52" s="122"/>
      <c r="X52" s="57">
        <v>110488657500</v>
      </c>
      <c r="Z52" s="205">
        <v>3.27E-2</v>
      </c>
    </row>
    <row r="53" spans="1:26" ht="30" customHeight="1">
      <c r="A53" s="267" t="s">
        <v>145</v>
      </c>
      <c r="B53" s="267"/>
      <c r="D53" s="196">
        <v>0</v>
      </c>
      <c r="F53" s="196">
        <v>0</v>
      </c>
      <c r="H53" s="196">
        <v>0</v>
      </c>
      <c r="J53" s="57">
        <v>3600000</v>
      </c>
      <c r="L53" s="57">
        <v>16843285786</v>
      </c>
      <c r="N53" s="57">
        <v>0</v>
      </c>
      <c r="P53" s="57">
        <v>0</v>
      </c>
      <c r="R53" s="57">
        <v>3600000</v>
      </c>
      <c r="S53" s="122"/>
      <c r="T53" s="57">
        <v>5251</v>
      </c>
      <c r="U53" s="122"/>
      <c r="V53" s="57">
        <v>16843285786</v>
      </c>
      <c r="W53" s="122"/>
      <c r="X53" s="57">
        <v>18791123580</v>
      </c>
      <c r="Z53" s="205">
        <v>5.5999999999999999E-3</v>
      </c>
    </row>
    <row r="54" spans="1:26" ht="30" customHeight="1">
      <c r="A54" s="267" t="s">
        <v>146</v>
      </c>
      <c r="B54" s="267"/>
      <c r="D54" s="196">
        <v>0</v>
      </c>
      <c r="F54" s="196">
        <v>0</v>
      </c>
      <c r="H54" s="196">
        <v>0</v>
      </c>
      <c r="J54" s="57">
        <v>771428</v>
      </c>
      <c r="L54" s="57">
        <v>0</v>
      </c>
      <c r="N54" s="57">
        <v>0</v>
      </c>
      <c r="P54" s="57">
        <v>0</v>
      </c>
      <c r="R54" s="57">
        <v>771428</v>
      </c>
      <c r="S54" s="122"/>
      <c r="T54" s="57">
        <v>2509</v>
      </c>
      <c r="U54" s="122"/>
      <c r="V54" s="57">
        <v>2180826956</v>
      </c>
      <c r="W54" s="122"/>
      <c r="X54" s="57">
        <v>1923996550.5306001</v>
      </c>
      <c r="Z54" s="205">
        <v>5.9999999999999995E-4</v>
      </c>
    </row>
    <row r="55" spans="1:26" ht="30" customHeight="1">
      <c r="A55" s="196"/>
      <c r="B55" s="122" t="s">
        <v>108</v>
      </c>
      <c r="D55" s="57">
        <v>34000000</v>
      </c>
      <c r="F55" s="57">
        <v>73302992205</v>
      </c>
      <c r="H55" s="57">
        <v>82838162700</v>
      </c>
      <c r="J55" s="57">
        <v>9500000</v>
      </c>
      <c r="L55" s="57">
        <v>37621651984</v>
      </c>
      <c r="N55" s="57">
        <v>0</v>
      </c>
      <c r="P55" s="57">
        <v>0</v>
      </c>
      <c r="R55" s="57">
        <v>43500000</v>
      </c>
      <c r="S55" s="122"/>
      <c r="T55" s="57">
        <v>4280</v>
      </c>
      <c r="U55" s="122"/>
      <c r="V55" s="57">
        <v>110924644189</v>
      </c>
      <c r="W55" s="122"/>
      <c r="X55" s="57">
        <v>185072229000</v>
      </c>
      <c r="Z55" s="205">
        <v>5.4699999999999999E-2</v>
      </c>
    </row>
    <row r="56" spans="1:26" ht="30" customHeight="1" thickBot="1">
      <c r="B56" s="122"/>
      <c r="D56" s="61">
        <f>SUM(D9:D55)</f>
        <v>392079848</v>
      </c>
      <c r="E56" s="132">
        <f t="shared" ref="E56" si="0">SUM(E9:E55)</f>
        <v>0</v>
      </c>
      <c r="F56" s="61">
        <f t="shared" ref="F56" si="1">SUM(F9:F55)</f>
        <v>1720158039536</v>
      </c>
      <c r="G56" s="132">
        <f t="shared" ref="G56" si="2">SUM(G9:G55)</f>
        <v>0</v>
      </c>
      <c r="H56" s="61">
        <f t="shared" ref="H56" si="3">SUM(H9:H55)</f>
        <v>1667699685814.6533</v>
      </c>
      <c r="I56" s="132">
        <f t="shared" ref="I56" si="4">SUM(I9:I55)</f>
        <v>0</v>
      </c>
      <c r="J56" s="61">
        <f t="shared" ref="J56" si="5">SUM(J9:J55)</f>
        <v>643197657</v>
      </c>
      <c r="K56" s="132">
        <f t="shared" ref="K56" si="6">SUM(K9:K55)</f>
        <v>0</v>
      </c>
      <c r="L56" s="61">
        <f>SUM(L9:L55)</f>
        <v>1359541436150</v>
      </c>
      <c r="M56" s="132">
        <f t="shared" ref="M56" si="7">SUM(M9:M55)</f>
        <v>0</v>
      </c>
      <c r="N56" s="201">
        <f>SUM(N9:N55)</f>
        <v>-89865124</v>
      </c>
      <c r="O56" s="132">
        <f t="shared" ref="O56" si="8">SUM(O9:O55)</f>
        <v>0</v>
      </c>
      <c r="P56" s="61">
        <f t="shared" ref="P56" si="9">SUM(P9:P55)</f>
        <v>513144289429</v>
      </c>
      <c r="Q56" s="132">
        <f t="shared" ref="Q56" si="10">SUM(Q9:Q55)</f>
        <v>0</v>
      </c>
      <c r="R56" s="61">
        <f t="shared" ref="R56:U56" si="11">SUM(R9:R55)</f>
        <v>949012381</v>
      </c>
      <c r="S56" s="132">
        <f t="shared" si="11"/>
        <v>0</v>
      </c>
      <c r="T56" s="132"/>
      <c r="U56" s="132">
        <f t="shared" si="11"/>
        <v>0</v>
      </c>
      <c r="V56" s="61">
        <f>SUM(V9:V55)</f>
        <v>2920984565373</v>
      </c>
      <c r="W56" s="132">
        <f t="shared" ref="W56" si="12">SUM(W9:W55)</f>
        <v>0</v>
      </c>
      <c r="X56" s="202">
        <f>SUM(X9:X55)</f>
        <v>3212572096366.5303</v>
      </c>
      <c r="Y56" s="132"/>
      <c r="Z56" s="133">
        <f>SUM(Z9:Z55)</f>
        <v>0.95029999999999992</v>
      </c>
    </row>
    <row r="57" spans="1:26" ht="30" customHeight="1" thickTop="1">
      <c r="J57" s="57"/>
      <c r="L57" s="57"/>
      <c r="N57" s="57"/>
      <c r="P57" s="57"/>
      <c r="R57" s="57"/>
      <c r="S57" s="122"/>
      <c r="T57" s="57"/>
      <c r="U57" s="122"/>
      <c r="V57" s="57"/>
      <c r="W57" s="122"/>
      <c r="X57" s="57"/>
    </row>
    <row r="58" spans="1:26" ht="30" customHeight="1">
      <c r="R58" s="57"/>
      <c r="S58" s="122"/>
      <c r="T58" s="57"/>
      <c r="U58" s="122"/>
      <c r="V58" s="57"/>
      <c r="W58" s="122"/>
      <c r="X58" s="57"/>
    </row>
    <row r="59" spans="1:26" ht="30" customHeight="1">
      <c r="R59" s="57"/>
      <c r="S59" s="122"/>
      <c r="T59" s="57"/>
      <c r="U59" s="122"/>
      <c r="V59" s="57"/>
      <c r="W59" s="122"/>
      <c r="X59" s="57"/>
    </row>
  </sheetData>
  <mergeCells count="59">
    <mergeCell ref="A54:B54"/>
    <mergeCell ref="A49:B49"/>
    <mergeCell ref="A50:B50"/>
    <mergeCell ref="A51:B51"/>
    <mergeCell ref="A52:B52"/>
    <mergeCell ref="A53:B53"/>
    <mergeCell ref="A44:B44"/>
    <mergeCell ref="A45:B45"/>
    <mergeCell ref="A46:B46"/>
    <mergeCell ref="A47:B47"/>
    <mergeCell ref="A48:B48"/>
    <mergeCell ref="A43:B43"/>
    <mergeCell ref="A36:B36"/>
    <mergeCell ref="A37:B37"/>
    <mergeCell ref="A39:B39"/>
    <mergeCell ref="A40:B40"/>
    <mergeCell ref="A41:B41"/>
    <mergeCell ref="A38:B38"/>
    <mergeCell ref="A32:B32"/>
    <mergeCell ref="A34:B34"/>
    <mergeCell ref="A35:B35"/>
    <mergeCell ref="A33:B33"/>
    <mergeCell ref="A42:B42"/>
    <mergeCell ref="A27:B27"/>
    <mergeCell ref="A28:B28"/>
    <mergeCell ref="A29:B29"/>
    <mergeCell ref="A30:B30"/>
    <mergeCell ref="A31:B31"/>
    <mergeCell ref="A22:B22"/>
    <mergeCell ref="A23:B23"/>
    <mergeCell ref="A24:B24"/>
    <mergeCell ref="A25:B25"/>
    <mergeCell ref="A26:B26"/>
    <mergeCell ref="A17:B17"/>
    <mergeCell ref="A18:B18"/>
    <mergeCell ref="A19:B19"/>
    <mergeCell ref="A20:B20"/>
    <mergeCell ref="A21:B21"/>
    <mergeCell ref="F7:F8"/>
    <mergeCell ref="R7:R8"/>
    <mergeCell ref="T7:T8"/>
    <mergeCell ref="H7:H8"/>
    <mergeCell ref="A7:B8"/>
    <mergeCell ref="A16:B16"/>
    <mergeCell ref="A15:B15"/>
    <mergeCell ref="X7:X8"/>
    <mergeCell ref="A1:Z1"/>
    <mergeCell ref="A2:Z2"/>
    <mergeCell ref="A3:Z3"/>
    <mergeCell ref="D6:H6"/>
    <mergeCell ref="J6:P6"/>
    <mergeCell ref="R6:Z6"/>
    <mergeCell ref="A4:X4"/>
    <mergeCell ref="A5:X5"/>
    <mergeCell ref="Z7:Z8"/>
    <mergeCell ref="N7:P7"/>
    <mergeCell ref="J7:L7"/>
    <mergeCell ref="V7:V8"/>
    <mergeCell ref="D7:D8"/>
  </mergeCells>
  <conditionalFormatting sqref="Z4 A4">
    <cfRule type="duplicateValues" dxfId="1" priority="2"/>
  </conditionalFormatting>
  <conditionalFormatting sqref="Z5 A5">
    <cfRule type="duplicateValues" dxfId="0" priority="1"/>
  </conditionalFormatting>
  <pageMargins left="0.7" right="0.7" top="0.75" bottom="0.75" header="0.3" footer="0.3"/>
  <pageSetup scale="5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  <pageSetUpPr fitToPage="1"/>
  </sheetPr>
  <dimension ref="A1:AP16"/>
  <sheetViews>
    <sheetView rightToLeft="1" view="pageBreakPreview" zoomScaleNormal="91" zoomScaleSheetLayoutView="100" workbookViewId="0">
      <selection activeCell="F21" sqref="F21"/>
    </sheetView>
  </sheetViews>
  <sheetFormatPr defaultRowHeight="12.75"/>
  <cols>
    <col min="1" max="1" width="6.42578125" bestFit="1" customWidth="1"/>
    <col min="2" max="2" width="22.42578125" customWidth="1"/>
    <col min="3" max="3" width="1.28515625" customWidth="1"/>
    <col min="4" max="4" width="12.140625" customWidth="1"/>
    <col min="5" max="5" width="1.28515625" customWidth="1"/>
    <col min="6" max="6" width="16" customWidth="1"/>
    <col min="7" max="7" width="1.28515625" customWidth="1"/>
    <col min="8" max="8" width="15.5703125" customWidth="1"/>
    <col min="9" max="9" width="1.28515625" customWidth="1"/>
    <col min="10" max="10" width="12.85546875" customWidth="1"/>
    <col min="11" max="11" width="1.28515625" customWidth="1"/>
    <col min="12" max="12" width="12.85546875" customWidth="1"/>
    <col min="13" max="13" width="1.28515625" customWidth="1"/>
    <col min="14" max="14" width="11.85546875" customWidth="1"/>
    <col min="15" max="15" width="1.28515625" customWidth="1"/>
    <col min="16" max="16" width="8.5703125" customWidth="1"/>
    <col min="17" max="17" width="1.28515625" customWidth="1"/>
    <col min="18" max="18" width="17.5703125" customWidth="1"/>
    <col min="19" max="19" width="1.28515625" customWidth="1"/>
    <col min="20" max="20" width="17" bestFit="1" customWidth="1"/>
    <col min="21" max="21" width="1.28515625" customWidth="1"/>
    <col min="22" max="22" width="10.7109375" customWidth="1"/>
    <col min="23" max="23" width="1.28515625" customWidth="1"/>
    <col min="24" max="24" width="17" bestFit="1" customWidth="1"/>
    <col min="25" max="25" width="1.28515625" customWidth="1"/>
    <col min="26" max="26" width="12.85546875" customWidth="1"/>
    <col min="27" max="27" width="1.28515625" customWidth="1"/>
    <col min="28" max="28" width="17.7109375" customWidth="1"/>
    <col min="29" max="29" width="1.28515625" customWidth="1"/>
    <col min="30" max="30" width="10.28515625" customWidth="1"/>
    <col min="31" max="31" width="1.28515625" customWidth="1"/>
    <col min="32" max="32" width="14.5703125" customWidth="1"/>
    <col min="33" max="33" width="1.28515625" customWidth="1"/>
    <col min="34" max="34" width="17.5703125" customWidth="1"/>
    <col min="35" max="35" width="1.28515625" customWidth="1"/>
    <col min="36" max="36" width="17.5703125" customWidth="1"/>
    <col min="37" max="37" width="1.28515625" customWidth="1"/>
    <col min="38" max="38" width="19.5703125" customWidth="1"/>
    <col min="39" max="39" width="0.28515625" customWidth="1"/>
    <col min="40" max="40" width="9.140625" customWidth="1"/>
    <col min="41" max="41" width="26.28515625" style="110" bestFit="1" customWidth="1"/>
    <col min="42" max="42" width="21.140625" bestFit="1" customWidth="1"/>
  </cols>
  <sheetData>
    <row r="1" spans="1:42" s="9" customFormat="1" ht="30" customHeight="1">
      <c r="A1" s="280" t="s">
        <v>88</v>
      </c>
      <c r="B1" s="280"/>
      <c r="C1" s="280"/>
      <c r="D1" s="280"/>
      <c r="E1" s="280"/>
      <c r="F1" s="280"/>
      <c r="G1" s="280"/>
      <c r="H1" s="280"/>
      <c r="I1" s="280"/>
      <c r="J1" s="280"/>
      <c r="K1" s="280"/>
      <c r="L1" s="280"/>
      <c r="M1" s="280"/>
      <c r="N1" s="280"/>
      <c r="O1" s="280"/>
      <c r="P1" s="280"/>
      <c r="Q1" s="280"/>
      <c r="R1" s="280"/>
      <c r="S1" s="280"/>
      <c r="T1" s="280"/>
      <c r="U1" s="280"/>
      <c r="V1" s="280"/>
      <c r="W1" s="280"/>
      <c r="X1" s="280"/>
      <c r="Y1" s="280"/>
      <c r="Z1" s="280"/>
      <c r="AA1" s="280"/>
      <c r="AB1" s="280"/>
      <c r="AC1" s="280"/>
      <c r="AD1" s="280"/>
      <c r="AE1" s="280"/>
      <c r="AF1" s="280"/>
      <c r="AG1" s="280"/>
      <c r="AH1" s="280"/>
      <c r="AI1" s="280"/>
      <c r="AJ1" s="280"/>
      <c r="AK1" s="280"/>
      <c r="AL1" s="280"/>
      <c r="AO1" s="107"/>
    </row>
    <row r="2" spans="1:42" s="9" customFormat="1" ht="30" customHeight="1">
      <c r="A2" s="280" t="s">
        <v>0</v>
      </c>
      <c r="B2" s="280"/>
      <c r="C2" s="280"/>
      <c r="D2" s="280"/>
      <c r="E2" s="280"/>
      <c r="F2" s="280"/>
      <c r="G2" s="280"/>
      <c r="H2" s="280"/>
      <c r="I2" s="280"/>
      <c r="J2" s="280"/>
      <c r="K2" s="280"/>
      <c r="L2" s="280"/>
      <c r="M2" s="280"/>
      <c r="N2" s="280"/>
      <c r="O2" s="280"/>
      <c r="P2" s="280"/>
      <c r="Q2" s="280"/>
      <c r="R2" s="280"/>
      <c r="S2" s="280"/>
      <c r="T2" s="280"/>
      <c r="U2" s="280"/>
      <c r="V2" s="280"/>
      <c r="W2" s="280"/>
      <c r="X2" s="280"/>
      <c r="Y2" s="280"/>
      <c r="Z2" s="280"/>
      <c r="AA2" s="280"/>
      <c r="AB2" s="280"/>
      <c r="AC2" s="280"/>
      <c r="AD2" s="280"/>
      <c r="AE2" s="280"/>
      <c r="AF2" s="280"/>
      <c r="AG2" s="280"/>
      <c r="AH2" s="280"/>
      <c r="AI2" s="280"/>
      <c r="AJ2" s="280"/>
      <c r="AK2" s="280"/>
      <c r="AL2" s="280"/>
      <c r="AO2" s="107"/>
    </row>
    <row r="3" spans="1:42" s="9" customFormat="1" ht="30" customHeight="1">
      <c r="A3" s="280" t="s">
        <v>156</v>
      </c>
      <c r="B3" s="280"/>
      <c r="C3" s="280"/>
      <c r="D3" s="280"/>
      <c r="E3" s="280"/>
      <c r="F3" s="280"/>
      <c r="G3" s="280"/>
      <c r="H3" s="280"/>
      <c r="I3" s="280"/>
      <c r="J3" s="280"/>
      <c r="K3" s="280"/>
      <c r="L3" s="280"/>
      <c r="M3" s="280"/>
      <c r="N3" s="280"/>
      <c r="O3" s="280"/>
      <c r="P3" s="280"/>
      <c r="Q3" s="280"/>
      <c r="R3" s="280"/>
      <c r="S3" s="280"/>
      <c r="T3" s="280"/>
      <c r="U3" s="280"/>
      <c r="V3" s="280"/>
      <c r="W3" s="280"/>
      <c r="X3" s="280"/>
      <c r="Y3" s="280"/>
      <c r="Z3" s="280"/>
      <c r="AA3" s="280"/>
      <c r="AB3" s="280"/>
      <c r="AC3" s="280"/>
      <c r="AD3" s="280"/>
      <c r="AE3" s="280"/>
      <c r="AF3" s="280"/>
      <c r="AG3" s="280"/>
      <c r="AH3" s="280"/>
      <c r="AI3" s="280"/>
      <c r="AJ3" s="280"/>
      <c r="AK3" s="280"/>
      <c r="AL3" s="280"/>
      <c r="AO3" s="107"/>
    </row>
    <row r="4" spans="1:42" s="9" customFormat="1" ht="30" customHeight="1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O4" s="107"/>
    </row>
    <row r="5" spans="1:42" s="10" customFormat="1" ht="30" customHeight="1">
      <c r="A5" s="282" t="s">
        <v>70</v>
      </c>
      <c r="B5" s="282"/>
      <c r="C5" s="282"/>
      <c r="D5" s="282"/>
      <c r="E5" s="282"/>
      <c r="F5" s="282"/>
      <c r="G5" s="282"/>
      <c r="H5" s="282"/>
      <c r="I5" s="282"/>
      <c r="J5" s="282"/>
      <c r="K5" s="282"/>
      <c r="L5" s="282"/>
      <c r="M5" s="282"/>
      <c r="N5" s="282"/>
      <c r="O5" s="282"/>
      <c r="P5" s="282"/>
      <c r="Q5" s="282"/>
      <c r="R5" s="282"/>
      <c r="S5" s="282"/>
      <c r="T5" s="282"/>
      <c r="U5" s="282"/>
      <c r="V5" s="282"/>
      <c r="W5" s="282"/>
      <c r="X5" s="282"/>
      <c r="Y5" s="282"/>
      <c r="Z5" s="282"/>
      <c r="AA5" s="282"/>
      <c r="AB5" s="282"/>
      <c r="AC5" s="282"/>
      <c r="AD5" s="282"/>
      <c r="AE5" s="282"/>
      <c r="AF5" s="282"/>
      <c r="AG5" s="282"/>
      <c r="AH5" s="282"/>
      <c r="AI5" s="282"/>
      <c r="AJ5" s="282"/>
      <c r="AK5" s="282"/>
      <c r="AL5" s="282"/>
      <c r="AO5" s="108"/>
    </row>
    <row r="6" spans="1:42" s="9" customFormat="1" ht="30" customHeight="1">
      <c r="A6" s="283" t="s">
        <v>19</v>
      </c>
      <c r="B6" s="283"/>
      <c r="C6" s="283"/>
      <c r="D6" s="283"/>
      <c r="E6" s="283"/>
      <c r="F6" s="283"/>
      <c r="G6" s="283"/>
      <c r="H6" s="283"/>
      <c r="I6" s="283"/>
      <c r="J6" s="283"/>
      <c r="K6" s="283"/>
      <c r="L6" s="283"/>
      <c r="M6" s="283"/>
      <c r="N6" s="283"/>
      <c r="O6" s="90"/>
      <c r="P6" s="281" t="s">
        <v>135</v>
      </c>
      <c r="Q6" s="281"/>
      <c r="R6" s="281"/>
      <c r="S6" s="281"/>
      <c r="T6" s="281"/>
      <c r="V6" s="281" t="s">
        <v>1</v>
      </c>
      <c r="W6" s="281"/>
      <c r="X6" s="281"/>
      <c r="Y6" s="281"/>
      <c r="Z6" s="281"/>
      <c r="AA6" s="281"/>
      <c r="AB6" s="281"/>
      <c r="AD6" s="281" t="s">
        <v>157</v>
      </c>
      <c r="AE6" s="281"/>
      <c r="AF6" s="281"/>
      <c r="AG6" s="281"/>
      <c r="AH6" s="281"/>
      <c r="AI6" s="281"/>
      <c r="AJ6" s="281"/>
      <c r="AK6" s="281"/>
      <c r="AL6" s="281"/>
      <c r="AO6" s="107"/>
    </row>
    <row r="7" spans="1:42" s="22" customFormat="1" ht="30" customHeight="1">
      <c r="A7" s="278" t="s">
        <v>20</v>
      </c>
      <c r="B7" s="278"/>
      <c r="C7" s="21"/>
      <c r="D7" s="278" t="s">
        <v>21</v>
      </c>
      <c r="E7" s="21"/>
      <c r="F7" s="278" t="s">
        <v>22</v>
      </c>
      <c r="G7" s="21"/>
      <c r="H7" s="278" t="s">
        <v>23</v>
      </c>
      <c r="I7" s="21"/>
      <c r="J7" s="278" t="s">
        <v>24</v>
      </c>
      <c r="K7" s="21"/>
      <c r="L7" s="278" t="s">
        <v>25</v>
      </c>
      <c r="M7" s="21"/>
      <c r="N7" s="278" t="s">
        <v>17</v>
      </c>
      <c r="P7" s="278" t="s">
        <v>5</v>
      </c>
      <c r="Q7" s="21"/>
      <c r="R7" s="278" t="s">
        <v>6</v>
      </c>
      <c r="S7" s="21"/>
      <c r="T7" s="278" t="s">
        <v>7</v>
      </c>
      <c r="V7" s="285" t="s">
        <v>2</v>
      </c>
      <c r="W7" s="285"/>
      <c r="X7" s="285"/>
      <c r="Y7" s="21"/>
      <c r="Z7" s="285" t="s">
        <v>3</v>
      </c>
      <c r="AA7" s="285"/>
      <c r="AB7" s="285"/>
      <c r="AD7" s="278" t="s">
        <v>5</v>
      </c>
      <c r="AE7" s="21"/>
      <c r="AF7" s="278" t="s">
        <v>9</v>
      </c>
      <c r="AG7" s="21"/>
      <c r="AH7" s="278" t="s">
        <v>6</v>
      </c>
      <c r="AI7" s="21"/>
      <c r="AJ7" s="278" t="s">
        <v>7</v>
      </c>
      <c r="AK7" s="21"/>
      <c r="AL7" s="278" t="s">
        <v>10</v>
      </c>
      <c r="AO7" s="109"/>
    </row>
    <row r="8" spans="1:42" s="22" customFormat="1" ht="24.75" customHeight="1">
      <c r="A8" s="279"/>
      <c r="B8" s="279"/>
      <c r="D8" s="279"/>
      <c r="F8" s="279"/>
      <c r="H8" s="279"/>
      <c r="J8" s="279"/>
      <c r="L8" s="279"/>
      <c r="N8" s="279"/>
      <c r="P8" s="279"/>
      <c r="R8" s="279"/>
      <c r="T8" s="279"/>
      <c r="V8" s="5" t="s">
        <v>5</v>
      </c>
      <c r="W8" s="21"/>
      <c r="X8" s="5" t="s">
        <v>6</v>
      </c>
      <c r="Z8" s="5" t="s">
        <v>5</v>
      </c>
      <c r="AA8" s="21"/>
      <c r="AB8" s="5" t="s">
        <v>8</v>
      </c>
      <c r="AD8" s="279"/>
      <c r="AF8" s="279"/>
      <c r="AH8" s="279"/>
      <c r="AJ8" s="279"/>
      <c r="AL8" s="279"/>
      <c r="AO8" s="109"/>
    </row>
    <row r="9" spans="1:42" s="49" customFormat="1" ht="30" customHeight="1">
      <c r="A9" s="284"/>
      <c r="B9" s="284"/>
      <c r="C9" s="64"/>
      <c r="D9" s="122"/>
      <c r="E9" s="64"/>
      <c r="F9" s="122"/>
      <c r="G9" s="64"/>
      <c r="H9" s="122"/>
      <c r="I9" s="64"/>
      <c r="J9" s="122"/>
      <c r="K9" s="64"/>
      <c r="L9" s="123"/>
      <c r="M9" s="64"/>
      <c r="N9" s="123"/>
      <c r="O9" s="64"/>
      <c r="P9" s="57">
        <v>0</v>
      </c>
      <c r="Q9" s="64"/>
      <c r="R9" s="57">
        <v>0</v>
      </c>
      <c r="S9" s="64"/>
      <c r="T9" s="57">
        <v>0</v>
      </c>
      <c r="U9" s="64"/>
      <c r="V9" s="57">
        <v>0</v>
      </c>
      <c r="W9" s="64"/>
      <c r="X9" s="57">
        <v>0</v>
      </c>
      <c r="Y9" s="64"/>
      <c r="Z9" s="57">
        <v>0</v>
      </c>
      <c r="AA9" s="64"/>
      <c r="AB9" s="57">
        <v>0</v>
      </c>
      <c r="AC9" s="64"/>
      <c r="AD9" s="57">
        <v>0</v>
      </c>
      <c r="AE9" s="64"/>
      <c r="AF9" s="57"/>
      <c r="AG9" s="64"/>
      <c r="AH9" s="57">
        <v>0</v>
      </c>
      <c r="AI9" s="64"/>
      <c r="AJ9" s="57">
        <v>0</v>
      </c>
      <c r="AK9" s="64"/>
      <c r="AL9" s="103">
        <v>0</v>
      </c>
      <c r="AN9" s="60"/>
      <c r="AO9" s="103"/>
      <c r="AP9" s="103"/>
    </row>
    <row r="10" spans="1:42" s="49" customFormat="1" ht="30" customHeight="1" thickBot="1">
      <c r="A10" s="271"/>
      <c r="B10" s="271"/>
      <c r="C10" s="64"/>
      <c r="D10" s="57"/>
      <c r="E10" s="64"/>
      <c r="F10" s="57"/>
      <c r="G10" s="64"/>
      <c r="H10" s="57"/>
      <c r="I10" s="64"/>
      <c r="J10" s="57"/>
      <c r="K10" s="64"/>
      <c r="L10" s="57"/>
      <c r="M10" s="64"/>
      <c r="N10" s="57"/>
      <c r="O10" s="64"/>
      <c r="P10" s="61">
        <f>SUM(P9:P9)</f>
        <v>0</v>
      </c>
      <c r="Q10" s="117"/>
      <c r="R10" s="61">
        <f>SUM(R9:R9)</f>
        <v>0</v>
      </c>
      <c r="S10" s="117"/>
      <c r="T10" s="61">
        <f>SUM(T9:T9)</f>
        <v>0</v>
      </c>
      <c r="U10" s="117"/>
      <c r="V10" s="61">
        <f>SUM(V9:V9)</f>
        <v>0</v>
      </c>
      <c r="W10" s="117"/>
      <c r="X10" s="61">
        <f>SUM(X9:X9)</f>
        <v>0</v>
      </c>
      <c r="Y10" s="117"/>
      <c r="Z10" s="61">
        <f>SUM(Z9:Z9)</f>
        <v>0</v>
      </c>
      <c r="AA10" s="117"/>
      <c r="AB10" s="61">
        <f>SUM(AB9:AB9)</f>
        <v>0</v>
      </c>
      <c r="AC10" s="117"/>
      <c r="AD10" s="61">
        <f>SUM(AD9:AD9)</f>
        <v>0</v>
      </c>
      <c r="AE10" s="117"/>
      <c r="AF10" s="132"/>
      <c r="AG10" s="117"/>
      <c r="AH10" s="61">
        <f>SUM(AH9:AI9)</f>
        <v>0</v>
      </c>
      <c r="AI10" s="117"/>
      <c r="AJ10" s="61">
        <f>SUM(AJ9:AJ9)</f>
        <v>0</v>
      </c>
      <c r="AK10" s="117"/>
      <c r="AL10" s="133">
        <f>SUM(AL9:AL9)</f>
        <v>0</v>
      </c>
      <c r="AO10" s="124"/>
    </row>
    <row r="11" spans="1:42" ht="40.5" customHeight="1" thickTop="1">
      <c r="AB11" s="111"/>
      <c r="AL11" s="17"/>
    </row>
    <row r="12" spans="1:42">
      <c r="AB12" s="16"/>
      <c r="AL12" s="20"/>
    </row>
    <row r="14" spans="1:42">
      <c r="AB14" s="16"/>
    </row>
    <row r="15" spans="1:42">
      <c r="AB15" s="16"/>
    </row>
    <row r="16" spans="1:42">
      <c r="AB16" s="16"/>
      <c r="AL16" s="20"/>
    </row>
  </sheetData>
  <mergeCells count="27">
    <mergeCell ref="A9:B9"/>
    <mergeCell ref="A10:B10"/>
    <mergeCell ref="AH7:AH8"/>
    <mergeCell ref="AJ7:AJ8"/>
    <mergeCell ref="D7:D8"/>
    <mergeCell ref="H7:H8"/>
    <mergeCell ref="F7:F8"/>
    <mergeCell ref="V7:X7"/>
    <mergeCell ref="Z7:AB7"/>
    <mergeCell ref="T7:T8"/>
    <mergeCell ref="R7:R8"/>
    <mergeCell ref="P7:P8"/>
    <mergeCell ref="A1:AL1"/>
    <mergeCell ref="A2:AL2"/>
    <mergeCell ref="A3:AL3"/>
    <mergeCell ref="P6:T6"/>
    <mergeCell ref="V6:AB6"/>
    <mergeCell ref="AD6:AL6"/>
    <mergeCell ref="A5:AL5"/>
    <mergeCell ref="A6:N6"/>
    <mergeCell ref="AL7:AL8"/>
    <mergeCell ref="A7:B8"/>
    <mergeCell ref="AD7:AD8"/>
    <mergeCell ref="AF7:AF8"/>
    <mergeCell ref="N7:N8"/>
    <mergeCell ref="L7:L8"/>
    <mergeCell ref="J7:J8"/>
  </mergeCells>
  <pageMargins left="0.39" right="0.39" top="0.39" bottom="0.39" header="0" footer="0"/>
  <pageSetup scale="42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AV24"/>
  <sheetViews>
    <sheetView rightToLeft="1" view="pageBreakPreview" zoomScaleNormal="100" zoomScaleSheetLayoutView="100" workbookViewId="0">
      <selection activeCell="O14" sqref="O14:Q14"/>
    </sheetView>
  </sheetViews>
  <sheetFormatPr defaultRowHeight="12.75"/>
  <cols>
    <col min="1" max="1" width="28.85546875" customWidth="1"/>
    <col min="2" max="2" width="1.28515625" customWidth="1"/>
    <col min="3" max="3" width="13" customWidth="1"/>
    <col min="4" max="4" width="1.28515625" customWidth="1"/>
    <col min="5" max="5" width="13" customWidth="1"/>
    <col min="6" max="6" width="0.42578125" customWidth="1"/>
    <col min="7" max="7" width="1.7109375" hidden="1" customWidth="1"/>
    <col min="8" max="8" width="1.28515625" customWidth="1"/>
    <col min="9" max="9" width="14.42578125" customWidth="1"/>
    <col min="10" max="10" width="1.28515625" customWidth="1"/>
    <col min="11" max="11" width="9.140625" customWidth="1"/>
    <col min="12" max="12" width="1.28515625" customWidth="1"/>
    <col min="13" max="13" width="0.7109375" customWidth="1"/>
    <col min="14" max="14" width="1.28515625" customWidth="1"/>
    <col min="15" max="15" width="9.140625" customWidth="1"/>
    <col min="16" max="16" width="1.28515625" customWidth="1"/>
    <col min="17" max="17" width="2.5703125" customWidth="1"/>
    <col min="18" max="20" width="1.28515625" customWidth="1"/>
    <col min="21" max="21" width="6.140625" customWidth="1"/>
    <col min="22" max="22" width="1.28515625" customWidth="1"/>
    <col min="23" max="23" width="1.42578125" customWidth="1"/>
    <col min="24" max="26" width="1.28515625" customWidth="1"/>
    <col min="27" max="27" width="6.42578125" customWidth="1"/>
    <col min="28" max="28" width="1.28515625" customWidth="1"/>
    <col min="29" max="29" width="2.5703125" customWidth="1"/>
    <col min="30" max="32" width="1.28515625" customWidth="1"/>
    <col min="33" max="33" width="9.140625" customWidth="1"/>
    <col min="34" max="34" width="1.28515625" customWidth="1"/>
    <col min="35" max="35" width="2.5703125" customWidth="1"/>
    <col min="36" max="36" width="1.28515625" customWidth="1"/>
    <col min="37" max="37" width="11.85546875" customWidth="1"/>
    <col min="38" max="38" width="1.28515625" customWidth="1"/>
    <col min="39" max="39" width="2.5703125" customWidth="1"/>
    <col min="40" max="40" width="1.28515625" customWidth="1"/>
    <col min="41" max="41" width="9.140625" customWidth="1"/>
    <col min="42" max="42" width="1.28515625" customWidth="1"/>
    <col min="43" max="43" width="2.5703125" customWidth="1"/>
    <col min="44" max="44" width="1.28515625" customWidth="1"/>
    <col min="45" max="45" width="11.7109375" customWidth="1"/>
    <col min="46" max="46" width="0.85546875" customWidth="1"/>
    <col min="47" max="47" width="11" bestFit="1" customWidth="1"/>
  </cols>
  <sheetData>
    <row r="1" spans="1:48" s="9" customFormat="1" ht="30" customHeight="1">
      <c r="A1" s="280" t="s">
        <v>88</v>
      </c>
      <c r="B1" s="280"/>
      <c r="C1" s="280"/>
      <c r="D1" s="280"/>
      <c r="E1" s="280"/>
      <c r="F1" s="280"/>
      <c r="G1" s="280"/>
      <c r="H1" s="280"/>
      <c r="I1" s="280"/>
      <c r="J1" s="280"/>
      <c r="K1" s="280"/>
      <c r="L1" s="280"/>
      <c r="M1" s="280"/>
      <c r="N1" s="280"/>
      <c r="O1" s="280"/>
      <c r="P1" s="280"/>
      <c r="Q1" s="280"/>
      <c r="R1" s="280"/>
      <c r="S1" s="280"/>
      <c r="T1" s="280"/>
      <c r="U1" s="280"/>
      <c r="V1" s="280"/>
      <c r="W1" s="280"/>
      <c r="X1" s="280"/>
      <c r="Y1" s="280"/>
      <c r="Z1" s="280"/>
      <c r="AA1" s="280"/>
      <c r="AB1" s="280"/>
      <c r="AC1" s="280"/>
      <c r="AD1" s="280"/>
      <c r="AE1" s="280"/>
      <c r="AF1" s="280"/>
      <c r="AG1" s="280"/>
      <c r="AH1" s="280"/>
      <c r="AI1" s="280"/>
      <c r="AJ1" s="280"/>
      <c r="AK1" s="280"/>
      <c r="AL1" s="280"/>
      <c r="AM1" s="280"/>
      <c r="AN1" s="280"/>
      <c r="AO1" s="280"/>
      <c r="AP1" s="280"/>
      <c r="AQ1" s="280"/>
      <c r="AR1" s="280"/>
      <c r="AS1" s="280"/>
    </row>
    <row r="2" spans="1:48" s="9" customFormat="1" ht="30" customHeight="1">
      <c r="A2" s="280" t="s">
        <v>0</v>
      </c>
      <c r="B2" s="280"/>
      <c r="C2" s="280"/>
      <c r="D2" s="280"/>
      <c r="E2" s="280"/>
      <c r="F2" s="280"/>
      <c r="G2" s="280"/>
      <c r="H2" s="280"/>
      <c r="I2" s="280"/>
      <c r="J2" s="280"/>
      <c r="K2" s="280"/>
      <c r="L2" s="280"/>
      <c r="M2" s="280"/>
      <c r="N2" s="280"/>
      <c r="O2" s="280"/>
      <c r="P2" s="280"/>
      <c r="Q2" s="280"/>
      <c r="R2" s="280"/>
      <c r="S2" s="280"/>
      <c r="T2" s="280"/>
      <c r="U2" s="280"/>
      <c r="V2" s="280"/>
      <c r="W2" s="280"/>
      <c r="X2" s="280"/>
      <c r="Y2" s="280"/>
      <c r="Z2" s="280"/>
      <c r="AA2" s="280"/>
      <c r="AB2" s="280"/>
      <c r="AC2" s="280"/>
      <c r="AD2" s="280"/>
      <c r="AE2" s="280"/>
      <c r="AF2" s="280"/>
      <c r="AG2" s="280"/>
      <c r="AH2" s="280"/>
      <c r="AI2" s="280"/>
      <c r="AJ2" s="280"/>
      <c r="AK2" s="280"/>
      <c r="AL2" s="280"/>
      <c r="AM2" s="280"/>
      <c r="AN2" s="280"/>
      <c r="AO2" s="280"/>
      <c r="AP2" s="280"/>
      <c r="AQ2" s="280"/>
      <c r="AR2" s="280"/>
      <c r="AS2" s="280"/>
    </row>
    <row r="3" spans="1:48" s="9" customFormat="1" ht="30" customHeight="1">
      <c r="A3" s="280" t="s">
        <v>156</v>
      </c>
      <c r="B3" s="280"/>
      <c r="C3" s="280"/>
      <c r="D3" s="280"/>
      <c r="E3" s="280"/>
      <c r="F3" s="280"/>
      <c r="G3" s="280"/>
      <c r="H3" s="280"/>
      <c r="I3" s="280"/>
      <c r="J3" s="280"/>
      <c r="K3" s="280"/>
      <c r="L3" s="280"/>
      <c r="M3" s="280"/>
      <c r="N3" s="280"/>
      <c r="O3" s="280"/>
      <c r="P3" s="280"/>
      <c r="Q3" s="280"/>
      <c r="R3" s="280"/>
      <c r="S3" s="280"/>
      <c r="T3" s="280"/>
      <c r="U3" s="280"/>
      <c r="V3" s="280"/>
      <c r="W3" s="280"/>
      <c r="X3" s="280"/>
      <c r="Y3" s="280"/>
      <c r="Z3" s="280"/>
      <c r="AA3" s="280"/>
      <c r="AB3" s="280"/>
      <c r="AC3" s="280"/>
      <c r="AD3" s="280"/>
      <c r="AE3" s="280"/>
      <c r="AF3" s="280"/>
      <c r="AG3" s="280"/>
      <c r="AH3" s="280"/>
      <c r="AI3" s="280"/>
      <c r="AJ3" s="280"/>
      <c r="AK3" s="280"/>
      <c r="AL3" s="280"/>
      <c r="AM3" s="280"/>
      <c r="AN3" s="280"/>
      <c r="AO3" s="280"/>
      <c r="AP3" s="280"/>
      <c r="AQ3" s="280"/>
      <c r="AR3" s="280"/>
      <c r="AS3" s="280"/>
    </row>
    <row r="4" spans="1:48" s="9" customFormat="1" ht="30" customHeight="1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</row>
    <row r="5" spans="1:48" s="10" customFormat="1" ht="30" customHeight="1">
      <c r="A5" s="282" t="s">
        <v>12</v>
      </c>
      <c r="B5" s="282"/>
      <c r="C5" s="282"/>
      <c r="D5" s="282"/>
      <c r="E5" s="282"/>
      <c r="F5" s="282"/>
      <c r="G5" s="282"/>
      <c r="H5" s="282"/>
      <c r="I5" s="282"/>
      <c r="J5" s="282"/>
      <c r="K5" s="282"/>
      <c r="L5" s="282"/>
      <c r="M5" s="282"/>
      <c r="N5" s="282"/>
      <c r="O5" s="282"/>
      <c r="P5" s="282"/>
      <c r="Q5" s="282"/>
      <c r="R5" s="282"/>
      <c r="S5" s="282"/>
      <c r="T5" s="282"/>
      <c r="U5" s="282"/>
      <c r="V5" s="282"/>
      <c r="W5" s="282"/>
      <c r="X5" s="282"/>
      <c r="Y5" s="282"/>
      <c r="Z5" s="282"/>
      <c r="AA5" s="282"/>
      <c r="AB5" s="282"/>
      <c r="AC5" s="282"/>
      <c r="AD5" s="282"/>
      <c r="AE5" s="282"/>
      <c r="AF5" s="282"/>
      <c r="AG5" s="282"/>
      <c r="AH5" s="282"/>
      <c r="AI5" s="282"/>
      <c r="AJ5" s="282"/>
      <c r="AK5" s="282"/>
      <c r="AL5" s="282"/>
      <c r="AM5" s="282"/>
      <c r="AN5" s="282"/>
      <c r="AO5" s="282"/>
      <c r="AP5" s="282"/>
      <c r="AQ5" s="282"/>
      <c r="AR5" s="282"/>
      <c r="AS5" s="282"/>
      <c r="AT5" s="282"/>
      <c r="AU5" s="282"/>
    </row>
    <row r="6" spans="1:48" s="9" customFormat="1" ht="30" customHeight="1">
      <c r="I6" s="281" t="s">
        <v>135</v>
      </c>
      <c r="J6" s="281"/>
      <c r="K6" s="281"/>
      <c r="L6" s="281"/>
      <c r="M6" s="281"/>
      <c r="N6" s="281"/>
      <c r="O6" s="281"/>
      <c r="P6" s="281"/>
      <c r="Q6" s="281"/>
      <c r="R6" s="281"/>
      <c r="S6" s="281"/>
      <c r="T6" s="281"/>
      <c r="U6" s="281"/>
      <c r="V6" s="281"/>
      <c r="W6" s="281"/>
      <c r="X6" s="281"/>
      <c r="Y6" s="281"/>
      <c r="Z6" s="281"/>
      <c r="AA6" s="281"/>
      <c r="AC6" s="281" t="s">
        <v>157</v>
      </c>
      <c r="AD6" s="281"/>
      <c r="AE6" s="281"/>
      <c r="AF6" s="281"/>
      <c r="AG6" s="281"/>
      <c r="AH6" s="281"/>
      <c r="AI6" s="281"/>
      <c r="AJ6" s="281"/>
      <c r="AK6" s="281"/>
      <c r="AL6" s="281"/>
      <c r="AM6" s="281"/>
      <c r="AN6" s="281"/>
      <c r="AO6" s="281"/>
      <c r="AP6" s="281"/>
      <c r="AQ6" s="281"/>
      <c r="AR6" s="281"/>
      <c r="AS6" s="281"/>
    </row>
    <row r="7" spans="1:48" s="9" customFormat="1" ht="42" customHeight="1">
      <c r="A7" s="281" t="s">
        <v>13</v>
      </c>
      <c r="B7" s="281"/>
      <c r="C7" s="281"/>
      <c r="D7" s="281"/>
      <c r="E7" s="281"/>
      <c r="F7" s="281"/>
      <c r="G7" s="281"/>
      <c r="I7" s="281" t="s">
        <v>14</v>
      </c>
      <c r="J7" s="281"/>
      <c r="K7" s="281"/>
      <c r="M7" s="281" t="s">
        <v>15</v>
      </c>
      <c r="N7" s="281"/>
      <c r="O7" s="281"/>
      <c r="Q7" s="281" t="s">
        <v>16</v>
      </c>
      <c r="R7" s="281"/>
      <c r="S7" s="281"/>
      <c r="T7" s="281"/>
      <c r="U7" s="281"/>
      <c r="W7" s="281" t="s">
        <v>17</v>
      </c>
      <c r="X7" s="281"/>
      <c r="Y7" s="281"/>
      <c r="Z7" s="281"/>
      <c r="AA7" s="281"/>
      <c r="AC7" s="281" t="s">
        <v>14</v>
      </c>
      <c r="AD7" s="281"/>
      <c r="AE7" s="281"/>
      <c r="AF7" s="281"/>
      <c r="AG7" s="281"/>
      <c r="AI7" s="281" t="s">
        <v>15</v>
      </c>
      <c r="AJ7" s="281"/>
      <c r="AK7" s="281"/>
      <c r="AM7" s="281" t="s">
        <v>16</v>
      </c>
      <c r="AN7" s="281"/>
      <c r="AO7" s="281"/>
      <c r="AQ7" s="281" t="s">
        <v>17</v>
      </c>
      <c r="AR7" s="281"/>
      <c r="AS7" s="281"/>
    </row>
    <row r="8" spans="1:48" s="9" customFormat="1" ht="30" customHeight="1">
      <c r="A8" s="289"/>
      <c r="B8" s="289"/>
      <c r="C8" s="289"/>
      <c r="D8" s="289"/>
      <c r="E8" s="289"/>
      <c r="F8" s="289"/>
      <c r="G8" s="289"/>
      <c r="I8" s="288">
        <v>0</v>
      </c>
      <c r="J8" s="288"/>
      <c r="K8" s="288"/>
      <c r="L8" s="12"/>
      <c r="M8" s="288">
        <v>0</v>
      </c>
      <c r="N8" s="288"/>
      <c r="O8" s="288"/>
      <c r="P8" s="12"/>
      <c r="Q8" s="289">
        <v>0</v>
      </c>
      <c r="R8" s="289"/>
      <c r="S8" s="289"/>
      <c r="T8" s="289"/>
      <c r="U8" s="289"/>
      <c r="V8" s="12"/>
      <c r="W8" s="290">
        <v>0</v>
      </c>
      <c r="X8" s="290"/>
      <c r="Y8" s="290"/>
      <c r="Z8" s="290"/>
      <c r="AA8" s="290"/>
      <c r="AB8" s="12"/>
      <c r="AC8" s="288">
        <v>0</v>
      </c>
      <c r="AD8" s="288"/>
      <c r="AE8" s="288"/>
      <c r="AF8" s="288"/>
      <c r="AG8" s="288"/>
      <c r="AH8" s="12"/>
      <c r="AI8" s="288">
        <v>0</v>
      </c>
      <c r="AJ8" s="288"/>
      <c r="AK8" s="288"/>
      <c r="AL8" s="12"/>
      <c r="AM8" s="289" t="s">
        <v>80</v>
      </c>
      <c r="AN8" s="289"/>
      <c r="AO8" s="289"/>
      <c r="AP8" s="12"/>
      <c r="AQ8" s="290">
        <v>0</v>
      </c>
      <c r="AR8" s="290"/>
      <c r="AS8" s="290"/>
    </row>
    <row r="9" spans="1:48" ht="34.5" customHeight="1">
      <c r="A9" s="282" t="s">
        <v>81</v>
      </c>
      <c r="B9" s="282"/>
      <c r="C9" s="282"/>
      <c r="D9" s="282"/>
      <c r="E9" s="282"/>
      <c r="F9" s="282"/>
      <c r="G9" s="282"/>
      <c r="H9" s="282"/>
      <c r="I9" s="282"/>
      <c r="J9" s="282"/>
      <c r="K9" s="282"/>
      <c r="L9" s="282"/>
      <c r="M9" s="282"/>
      <c r="N9" s="282"/>
      <c r="O9" s="282"/>
      <c r="P9" s="282"/>
      <c r="Q9" s="282"/>
      <c r="R9" s="282"/>
      <c r="S9" s="282"/>
      <c r="T9" s="282"/>
      <c r="U9" s="282"/>
      <c r="V9" s="282"/>
      <c r="W9" s="282"/>
      <c r="X9" s="282"/>
      <c r="Y9" s="282"/>
      <c r="Z9" s="282"/>
      <c r="AA9" s="282"/>
      <c r="AB9" s="282"/>
      <c r="AC9" s="282"/>
      <c r="AD9" s="282"/>
      <c r="AE9" s="282"/>
      <c r="AF9" s="282"/>
      <c r="AG9" s="282"/>
      <c r="AH9" s="282"/>
      <c r="AI9" s="282"/>
      <c r="AJ9" s="282"/>
      <c r="AK9" s="282"/>
      <c r="AL9" s="282"/>
      <c r="AM9" s="282"/>
      <c r="AN9" s="282"/>
      <c r="AO9" s="282"/>
      <c r="AP9" s="282"/>
      <c r="AQ9" s="282"/>
      <c r="AR9" s="282"/>
      <c r="AS9" s="282"/>
      <c r="AT9" s="282"/>
      <c r="AU9" s="282"/>
      <c r="AV9" s="282"/>
    </row>
    <row r="10" spans="1:48" ht="30" customHeight="1">
      <c r="C10" s="283" t="str">
        <f>I6</f>
        <v>1404/01/31</v>
      </c>
      <c r="D10" s="283"/>
      <c r="E10" s="283"/>
      <c r="F10" s="283"/>
      <c r="G10" s="283"/>
      <c r="H10" s="283"/>
      <c r="I10" s="283"/>
      <c r="J10" s="283"/>
      <c r="K10" s="283"/>
      <c r="L10" s="283"/>
      <c r="M10" s="283"/>
      <c r="N10" s="283"/>
      <c r="O10" s="283"/>
      <c r="P10" s="283"/>
      <c r="Q10" s="283"/>
      <c r="R10" s="283"/>
      <c r="S10" s="283"/>
      <c r="T10" s="283"/>
      <c r="U10" s="283"/>
      <c r="V10" s="283"/>
      <c r="W10" s="283"/>
      <c r="Y10" s="283" t="s">
        <v>157</v>
      </c>
      <c r="Z10" s="283"/>
      <c r="AA10" s="283"/>
      <c r="AB10" s="283"/>
      <c r="AC10" s="283"/>
      <c r="AD10" s="283"/>
      <c r="AE10" s="283"/>
      <c r="AF10" s="283"/>
      <c r="AG10" s="283"/>
      <c r="AH10" s="283"/>
      <c r="AI10" s="283"/>
      <c r="AJ10" s="283"/>
      <c r="AK10" s="283"/>
      <c r="AL10" s="283"/>
      <c r="AM10" s="283"/>
      <c r="AN10" s="283"/>
      <c r="AO10" s="283"/>
      <c r="AP10" s="283"/>
      <c r="AQ10" s="283"/>
      <c r="AR10" s="283"/>
      <c r="AS10" s="283"/>
      <c r="AT10" s="280"/>
      <c r="AU10" s="283"/>
    </row>
    <row r="11" spans="1:48" ht="30" customHeight="1">
      <c r="A11" s="81" t="s">
        <v>13</v>
      </c>
      <c r="C11" s="105" t="s">
        <v>82</v>
      </c>
      <c r="D11" s="104"/>
      <c r="E11" s="105" t="s">
        <v>83</v>
      </c>
      <c r="F11" s="104"/>
      <c r="G11" s="291" t="s">
        <v>84</v>
      </c>
      <c r="H11" s="291"/>
      <c r="I11" s="291"/>
      <c r="J11" s="104"/>
      <c r="K11" s="291" t="s">
        <v>18</v>
      </c>
      <c r="L11" s="291"/>
      <c r="M11" s="291"/>
      <c r="N11" s="104"/>
      <c r="O11" s="291" t="s">
        <v>15</v>
      </c>
      <c r="P11" s="291"/>
      <c r="Q11" s="291"/>
      <c r="R11" s="104"/>
      <c r="S11" s="291" t="s">
        <v>16</v>
      </c>
      <c r="T11" s="291"/>
      <c r="U11" s="291"/>
      <c r="V11" s="291"/>
      <c r="W11" s="291"/>
      <c r="Y11" s="291" t="s">
        <v>82</v>
      </c>
      <c r="Z11" s="291"/>
      <c r="AA11" s="291"/>
      <c r="AB11" s="291"/>
      <c r="AC11" s="291"/>
      <c r="AD11" s="104"/>
      <c r="AE11" s="291" t="s">
        <v>83</v>
      </c>
      <c r="AF11" s="291"/>
      <c r="AG11" s="291"/>
      <c r="AH11" s="291"/>
      <c r="AI11" s="291"/>
      <c r="AJ11" s="104"/>
      <c r="AK11" s="291" t="s">
        <v>84</v>
      </c>
      <c r="AL11" s="291"/>
      <c r="AM11" s="291"/>
      <c r="AN11" s="104"/>
      <c r="AO11" s="291" t="s">
        <v>18</v>
      </c>
      <c r="AP11" s="291"/>
      <c r="AQ11" s="291"/>
      <c r="AR11" s="104"/>
      <c r="AS11" s="106" t="s">
        <v>15</v>
      </c>
      <c r="AU11" s="105" t="s">
        <v>16</v>
      </c>
    </row>
    <row r="12" spans="1:48" ht="30" customHeight="1">
      <c r="A12" s="24"/>
      <c r="B12" s="29"/>
      <c r="C12" s="24"/>
      <c r="D12" s="29"/>
      <c r="E12" s="24"/>
      <c r="F12" s="29"/>
      <c r="G12" s="286"/>
      <c r="H12" s="286"/>
      <c r="I12" s="286"/>
      <c r="J12" s="29"/>
      <c r="K12" s="287"/>
      <c r="L12" s="287"/>
      <c r="M12" s="287"/>
      <c r="N12" s="29"/>
      <c r="O12" s="287"/>
      <c r="P12" s="287"/>
      <c r="Q12" s="287"/>
      <c r="R12" s="29"/>
      <c r="S12" s="286"/>
      <c r="T12" s="286"/>
      <c r="U12" s="286"/>
      <c r="V12" s="286"/>
      <c r="W12" s="286"/>
      <c r="X12" s="29"/>
      <c r="Y12" s="286"/>
      <c r="Z12" s="286"/>
      <c r="AA12" s="286"/>
      <c r="AB12" s="286"/>
      <c r="AC12" s="286"/>
      <c r="AD12" s="29"/>
      <c r="AE12" s="286"/>
      <c r="AF12" s="286"/>
      <c r="AG12" s="286"/>
      <c r="AH12" s="286"/>
      <c r="AI12" s="286"/>
      <c r="AJ12" s="29"/>
      <c r="AK12" s="286"/>
      <c r="AL12" s="286"/>
      <c r="AM12" s="286"/>
      <c r="AN12" s="29"/>
      <c r="AO12" s="287"/>
      <c r="AP12" s="287"/>
      <c r="AQ12" s="287"/>
      <c r="AR12" s="29"/>
      <c r="AS12" s="25"/>
      <c r="AT12" s="29"/>
      <c r="AU12" s="24"/>
      <c r="AV12" s="29"/>
    </row>
    <row r="13" spans="1:48" ht="30" customHeight="1">
      <c r="A13" s="24"/>
      <c r="B13" s="29"/>
      <c r="C13" s="24"/>
      <c r="D13" s="29"/>
      <c r="E13" s="24"/>
      <c r="F13" s="29"/>
      <c r="G13" s="286"/>
      <c r="H13" s="286"/>
      <c r="I13" s="286"/>
      <c r="J13" s="29"/>
      <c r="K13" s="287"/>
      <c r="L13" s="287"/>
      <c r="M13" s="287"/>
      <c r="N13" s="29"/>
      <c r="O13" s="287"/>
      <c r="P13" s="287"/>
      <c r="Q13" s="287"/>
      <c r="R13" s="29"/>
      <c r="S13" s="286"/>
      <c r="T13" s="286"/>
      <c r="U13" s="286"/>
      <c r="V13" s="286"/>
      <c r="W13" s="286"/>
      <c r="X13" s="29"/>
      <c r="Y13" s="286"/>
      <c r="Z13" s="286"/>
      <c r="AA13" s="286"/>
      <c r="AB13" s="286"/>
      <c r="AC13" s="286"/>
      <c r="AD13" s="29"/>
      <c r="AE13" s="286"/>
      <c r="AF13" s="286"/>
      <c r="AG13" s="286"/>
      <c r="AH13" s="286"/>
      <c r="AI13" s="286"/>
      <c r="AJ13" s="29"/>
      <c r="AK13" s="286"/>
      <c r="AL13" s="286"/>
      <c r="AM13" s="286"/>
      <c r="AN13" s="29"/>
      <c r="AO13" s="287"/>
      <c r="AP13" s="287"/>
      <c r="AQ13" s="287"/>
      <c r="AR13" s="29"/>
      <c r="AS13" s="25"/>
      <c r="AT13" s="29"/>
      <c r="AU13" s="24"/>
      <c r="AV13" s="29"/>
    </row>
    <row r="14" spans="1:48" ht="30" customHeight="1">
      <c r="A14" s="24"/>
      <c r="B14" s="29"/>
      <c r="C14" s="24"/>
      <c r="D14" s="29"/>
      <c r="E14" s="24"/>
      <c r="F14" s="29"/>
      <c r="G14" s="286"/>
      <c r="H14" s="286"/>
      <c r="I14" s="286"/>
      <c r="J14" s="29"/>
      <c r="K14" s="287"/>
      <c r="L14" s="287"/>
      <c r="M14" s="287"/>
      <c r="N14" s="29"/>
      <c r="O14" s="287"/>
      <c r="P14" s="287"/>
      <c r="Q14" s="287"/>
      <c r="R14" s="29"/>
      <c r="S14" s="286"/>
      <c r="T14" s="286"/>
      <c r="U14" s="286"/>
      <c r="V14" s="286"/>
      <c r="W14" s="286"/>
      <c r="X14" s="29"/>
      <c r="Y14" s="286"/>
      <c r="Z14" s="286"/>
      <c r="AA14" s="286"/>
      <c r="AB14" s="286"/>
      <c r="AC14" s="286"/>
      <c r="AD14" s="29"/>
      <c r="AE14" s="286"/>
      <c r="AF14" s="286"/>
      <c r="AG14" s="286"/>
      <c r="AH14" s="286"/>
      <c r="AI14" s="286"/>
      <c r="AJ14" s="29"/>
      <c r="AK14" s="286"/>
      <c r="AL14" s="286"/>
      <c r="AM14" s="286"/>
      <c r="AN14" s="29"/>
      <c r="AO14" s="287"/>
      <c r="AP14" s="287"/>
      <c r="AQ14" s="287"/>
      <c r="AR14" s="29"/>
      <c r="AS14" s="25"/>
      <c r="AT14" s="29"/>
      <c r="AU14" s="24"/>
      <c r="AV14" s="29"/>
    </row>
    <row r="15" spans="1:48" s="9" customFormat="1" ht="30" customHeight="1"/>
    <row r="16" spans="1:48" s="9" customFormat="1" ht="30" customHeight="1"/>
    <row r="17" s="9" customFormat="1" ht="30" customHeight="1"/>
    <row r="18" s="9" customFormat="1" ht="30" customHeight="1"/>
    <row r="19" s="9" customFormat="1" ht="30" customHeight="1"/>
    <row r="20" s="9" customFormat="1" ht="30" customHeight="1"/>
    <row r="21" s="9" customFormat="1" ht="30" customHeight="1"/>
    <row r="22" s="9" customFormat="1" ht="30" customHeight="1"/>
    <row r="23" s="9" customFormat="1" ht="30" customHeight="1"/>
    <row r="24" s="9" customFormat="1" ht="30" customHeight="1"/>
  </sheetData>
  <mergeCells count="61">
    <mergeCell ref="AE13:AI13"/>
    <mergeCell ref="AK13:AM13"/>
    <mergeCell ref="AO13:AQ13"/>
    <mergeCell ref="G14:I14"/>
    <mergeCell ref="K14:M14"/>
    <mergeCell ref="O14:Q14"/>
    <mergeCell ref="S14:W14"/>
    <mergeCell ref="Y14:AC14"/>
    <mergeCell ref="AE14:AI14"/>
    <mergeCell ref="AK14:AM14"/>
    <mergeCell ref="AO14:AQ14"/>
    <mergeCell ref="G13:I13"/>
    <mergeCell ref="K13:M13"/>
    <mergeCell ref="O13:Q13"/>
    <mergeCell ref="S13:W13"/>
    <mergeCell ref="Y13:AC13"/>
    <mergeCell ref="AI9:AV9"/>
    <mergeCell ref="C10:W10"/>
    <mergeCell ref="Y10:AU10"/>
    <mergeCell ref="G11:I11"/>
    <mergeCell ref="K11:M11"/>
    <mergeCell ref="O11:Q11"/>
    <mergeCell ref="S11:W11"/>
    <mergeCell ref="Y11:AC11"/>
    <mergeCell ref="AE11:AI11"/>
    <mergeCell ref="AK11:AM11"/>
    <mergeCell ref="AO11:AQ11"/>
    <mergeCell ref="A9:Q9"/>
    <mergeCell ref="R9:AH9"/>
    <mergeCell ref="W8:AA8"/>
    <mergeCell ref="Q7:U7"/>
    <mergeCell ref="W7:AA7"/>
    <mergeCell ref="AC7:AG7"/>
    <mergeCell ref="AI7:AK7"/>
    <mergeCell ref="A1:AS1"/>
    <mergeCell ref="A2:AS2"/>
    <mergeCell ref="A3:AS3"/>
    <mergeCell ref="I6:AA6"/>
    <mergeCell ref="AC6:AS6"/>
    <mergeCell ref="A5:AU5"/>
    <mergeCell ref="G12:I12"/>
    <mergeCell ref="K12:M12"/>
    <mergeCell ref="O12:Q12"/>
    <mergeCell ref="AM7:AO7"/>
    <mergeCell ref="AQ7:AS7"/>
    <mergeCell ref="AC8:AG8"/>
    <mergeCell ref="AI8:AK8"/>
    <mergeCell ref="AM8:AO8"/>
    <mergeCell ref="AQ8:AS8"/>
    <mergeCell ref="A7:G7"/>
    <mergeCell ref="I7:K7"/>
    <mergeCell ref="M7:O7"/>
    <mergeCell ref="A8:G8"/>
    <mergeCell ref="I8:K8"/>
    <mergeCell ref="M8:O8"/>
    <mergeCell ref="Q8:U8"/>
    <mergeCell ref="S12:W12"/>
    <mergeCell ref="Y12:AC12"/>
    <mergeCell ref="AE12:AI12"/>
    <mergeCell ref="AK12:AM12"/>
    <mergeCell ref="AO12:AQ12"/>
  </mergeCells>
  <pageMargins left="0.39" right="0.39" top="0.39" bottom="0.39" header="0" footer="0"/>
  <pageSetup scale="64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  <pageSetUpPr fitToPage="1"/>
  </sheetPr>
  <dimension ref="A1:Q15"/>
  <sheetViews>
    <sheetView rightToLeft="1" view="pageBreakPreview" zoomScaleNormal="100" zoomScaleSheetLayoutView="100" workbookViewId="0">
      <selection activeCell="D20" sqref="D20"/>
    </sheetView>
  </sheetViews>
  <sheetFormatPr defaultRowHeight="12.75"/>
  <cols>
    <col min="1" max="1" width="6.28515625" bestFit="1" customWidth="1"/>
    <col min="2" max="2" width="33.5703125" customWidth="1"/>
    <col min="3" max="3" width="1.28515625" customWidth="1"/>
    <col min="4" max="4" width="18.28515625" customWidth="1"/>
    <col min="5" max="5" width="1.28515625" customWidth="1"/>
    <col min="6" max="6" width="21.42578125" customWidth="1"/>
    <col min="7" max="7" width="1.28515625" customWidth="1"/>
    <col min="8" max="8" width="18.5703125" customWidth="1"/>
    <col min="9" max="9" width="1.28515625" customWidth="1"/>
    <col min="10" max="10" width="19.140625" customWidth="1"/>
    <col min="11" max="11" width="1.28515625" customWidth="1"/>
    <col min="12" max="12" width="18.28515625" style="20" bestFit="1" customWidth="1"/>
    <col min="13" max="13" width="0.28515625" customWidth="1"/>
    <col min="14" max="14" width="16.85546875" style="20" bestFit="1" customWidth="1"/>
    <col min="15" max="15" width="16.85546875" style="215" bestFit="1" customWidth="1"/>
    <col min="16" max="17" width="16.85546875" bestFit="1" customWidth="1"/>
  </cols>
  <sheetData>
    <row r="1" spans="1:17" s="9" customFormat="1" ht="30" customHeight="1">
      <c r="A1" s="280" t="s">
        <v>88</v>
      </c>
      <c r="B1" s="280"/>
      <c r="C1" s="280"/>
      <c r="D1" s="280"/>
      <c r="E1" s="280"/>
      <c r="F1" s="280"/>
      <c r="G1" s="280"/>
      <c r="H1" s="280"/>
      <c r="I1" s="280"/>
      <c r="J1" s="280"/>
      <c r="K1" s="280"/>
      <c r="L1" s="280"/>
      <c r="N1" s="18"/>
      <c r="O1" s="211"/>
    </row>
    <row r="2" spans="1:17" s="9" customFormat="1" ht="30" customHeight="1">
      <c r="A2" s="280" t="s">
        <v>0</v>
      </c>
      <c r="B2" s="280"/>
      <c r="C2" s="280"/>
      <c r="D2" s="280"/>
      <c r="E2" s="280"/>
      <c r="F2" s="280"/>
      <c r="G2" s="280"/>
      <c r="H2" s="280"/>
      <c r="I2" s="280"/>
      <c r="J2" s="280"/>
      <c r="K2" s="280"/>
      <c r="L2" s="280"/>
      <c r="N2" s="18"/>
      <c r="O2" s="211"/>
    </row>
    <row r="3" spans="1:17" s="9" customFormat="1" ht="30" customHeight="1">
      <c r="A3" s="280" t="s">
        <v>156</v>
      </c>
      <c r="B3" s="280"/>
      <c r="C3" s="280"/>
      <c r="D3" s="280"/>
      <c r="E3" s="280"/>
      <c r="F3" s="280"/>
      <c r="G3" s="280"/>
      <c r="H3" s="280"/>
      <c r="I3" s="280"/>
      <c r="J3" s="280"/>
      <c r="K3" s="280"/>
      <c r="L3" s="280"/>
      <c r="N3" s="18"/>
      <c r="O3" s="211"/>
    </row>
    <row r="4" spans="1:17" s="9" customFormat="1" ht="30" customHeight="1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209"/>
      <c r="N4" s="209"/>
      <c r="O4" s="212"/>
      <c r="P4" s="8"/>
      <c r="Q4" s="8"/>
    </row>
    <row r="5" spans="1:17" s="10" customFormat="1" ht="30" customHeight="1">
      <c r="A5" s="282" t="s">
        <v>71</v>
      </c>
      <c r="B5" s="282"/>
      <c r="C5" s="282"/>
      <c r="D5" s="282"/>
      <c r="E5" s="282"/>
      <c r="F5" s="282"/>
      <c r="G5" s="282"/>
      <c r="H5" s="282"/>
      <c r="I5" s="282"/>
      <c r="J5" s="282"/>
      <c r="K5" s="282"/>
      <c r="L5" s="282"/>
      <c r="N5" s="19"/>
      <c r="O5" s="213"/>
    </row>
    <row r="6" spans="1:17" s="9" customFormat="1" ht="30" customHeight="1">
      <c r="D6" s="1" t="s">
        <v>135</v>
      </c>
      <c r="F6" s="281" t="s">
        <v>1</v>
      </c>
      <c r="G6" s="281"/>
      <c r="H6" s="281"/>
      <c r="J6" s="293" t="s">
        <v>157</v>
      </c>
      <c r="K6" s="293"/>
      <c r="L6" s="293"/>
      <c r="N6" s="18"/>
      <c r="O6" s="211"/>
    </row>
    <row r="7" spans="1:17" s="9" customFormat="1" ht="30" customHeight="1">
      <c r="A7" s="281" t="s">
        <v>26</v>
      </c>
      <c r="B7" s="281"/>
      <c r="D7" s="1" t="s">
        <v>27</v>
      </c>
      <c r="F7" s="1" t="s">
        <v>28</v>
      </c>
      <c r="H7" s="1" t="s">
        <v>29</v>
      </c>
      <c r="J7" s="1" t="s">
        <v>27</v>
      </c>
      <c r="L7" s="216" t="s">
        <v>10</v>
      </c>
      <c r="N7" s="209"/>
      <c r="O7" s="212"/>
      <c r="P7" s="8"/>
      <c r="Q7" s="8"/>
    </row>
    <row r="8" spans="1:17" s="9" customFormat="1" ht="30" customHeight="1">
      <c r="A8" s="292" t="s">
        <v>158</v>
      </c>
      <c r="B8" s="292"/>
      <c r="D8" s="58">
        <v>0</v>
      </c>
      <c r="E8" s="23"/>
      <c r="F8" s="58">
        <v>205000000</v>
      </c>
      <c r="G8" s="23"/>
      <c r="H8" s="58"/>
      <c r="I8" s="23"/>
      <c r="J8" s="58">
        <v>205000000</v>
      </c>
      <c r="K8" s="23"/>
      <c r="L8" s="148">
        <v>1E-4</v>
      </c>
      <c r="N8" s="210"/>
      <c r="O8" s="214"/>
      <c r="P8" s="6"/>
      <c r="Q8" s="6"/>
    </row>
    <row r="9" spans="1:17" s="9" customFormat="1" ht="30" customHeight="1">
      <c r="A9" s="268" t="s">
        <v>158</v>
      </c>
      <c r="B9" s="268"/>
      <c r="D9" s="25">
        <v>95625045076</v>
      </c>
      <c r="E9" s="23"/>
      <c r="F9" s="25">
        <v>1547940070415</v>
      </c>
      <c r="G9" s="23"/>
      <c r="H9" s="25">
        <v>1562133454340</v>
      </c>
      <c r="I9" s="23"/>
      <c r="J9" s="25">
        <v>81431661151</v>
      </c>
      <c r="K9" s="23"/>
      <c r="L9" s="183">
        <v>2.41E-2</v>
      </c>
      <c r="N9" s="210"/>
      <c r="O9" s="214"/>
      <c r="P9" s="6"/>
      <c r="Q9" s="6"/>
    </row>
    <row r="10" spans="1:17" s="9" customFormat="1" ht="30" customHeight="1">
      <c r="A10" s="268" t="s">
        <v>159</v>
      </c>
      <c r="B10" s="268"/>
      <c r="D10" s="25">
        <v>699811221</v>
      </c>
      <c r="E10" s="23"/>
      <c r="F10" s="25">
        <v>547133</v>
      </c>
      <c r="G10" s="23"/>
      <c r="H10" s="25">
        <v>690158000</v>
      </c>
      <c r="I10" s="23"/>
      <c r="J10" s="25">
        <v>10200354</v>
      </c>
      <c r="K10" s="23"/>
      <c r="L10" s="183"/>
      <c r="N10" s="210"/>
      <c r="O10" s="214"/>
      <c r="P10" s="6"/>
      <c r="Q10" s="6"/>
    </row>
    <row r="11" spans="1:17" s="9" customFormat="1" ht="30" customHeight="1">
      <c r="A11" s="268" t="s">
        <v>160</v>
      </c>
      <c r="B11" s="268"/>
      <c r="D11" s="25">
        <v>73999382800</v>
      </c>
      <c r="E11" s="23"/>
      <c r="F11" s="25">
        <v>355286000000</v>
      </c>
      <c r="H11" s="25">
        <v>429275200000</v>
      </c>
      <c r="I11" s="23"/>
      <c r="J11" s="25">
        <v>10182800</v>
      </c>
      <c r="K11" s="23"/>
      <c r="L11" s="183"/>
      <c r="N11" s="210"/>
      <c r="O11" s="214"/>
      <c r="P11" s="6"/>
      <c r="Q11" s="6"/>
    </row>
    <row r="12" spans="1:17" s="9" customFormat="1" ht="30" customHeight="1">
      <c r="A12" s="268" t="s">
        <v>161</v>
      </c>
      <c r="B12" s="268"/>
      <c r="D12" s="25">
        <v>16999510000</v>
      </c>
      <c r="E12" s="23"/>
      <c r="F12" s="25">
        <v>82193</v>
      </c>
      <c r="H12" s="25">
        <v>16980300000</v>
      </c>
      <c r="I12" s="23"/>
      <c r="J12" s="71">
        <v>19292193</v>
      </c>
      <c r="K12" s="23"/>
      <c r="L12" s="149"/>
      <c r="N12" s="210"/>
      <c r="O12" s="214"/>
      <c r="P12" s="6"/>
      <c r="Q12" s="6"/>
    </row>
    <row r="13" spans="1:17" s="9" customFormat="1" ht="30" customHeight="1" thickBot="1">
      <c r="A13" s="280"/>
      <c r="B13" s="280"/>
      <c r="D13" s="44">
        <f>SUM(D8:D12)</f>
        <v>187323749097</v>
      </c>
      <c r="E13" s="45"/>
      <c r="F13" s="44">
        <f>SUM(F8:F12)</f>
        <v>1903431699741</v>
      </c>
      <c r="G13" s="45"/>
      <c r="H13" s="44">
        <f>SUM(H8:H12)</f>
        <v>2009079112340</v>
      </c>
      <c r="I13" s="45"/>
      <c r="J13" s="113">
        <f>SUM(J8:J12)</f>
        <v>81676336498</v>
      </c>
      <c r="K13" s="45"/>
      <c r="L13" s="179">
        <f>SUM(L8:L12)</f>
        <v>2.4199999999999999E-2</v>
      </c>
      <c r="N13" s="210"/>
      <c r="O13" s="214"/>
      <c r="P13" s="6"/>
      <c r="Q13" s="6"/>
    </row>
    <row r="14" spans="1:17" ht="13.5" thickTop="1"/>
    <row r="15" spans="1:17" ht="14.25">
      <c r="L15" s="217"/>
    </row>
  </sheetData>
  <mergeCells count="13">
    <mergeCell ref="A1:L1"/>
    <mergeCell ref="A2:L2"/>
    <mergeCell ref="A3:L3"/>
    <mergeCell ref="F6:H6"/>
    <mergeCell ref="A13:B13"/>
    <mergeCell ref="A7:B7"/>
    <mergeCell ref="A8:B8"/>
    <mergeCell ref="A9:B9"/>
    <mergeCell ref="A5:L5"/>
    <mergeCell ref="J6:L6"/>
    <mergeCell ref="A11:B11"/>
    <mergeCell ref="A12:B12"/>
    <mergeCell ref="A10:B10"/>
  </mergeCells>
  <pageMargins left="0.39" right="0.39" top="0.39" bottom="0.39" header="0" footer="0"/>
  <pageSetup scale="93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  <pageSetUpPr fitToPage="1"/>
  </sheetPr>
  <dimension ref="A1:M11"/>
  <sheetViews>
    <sheetView rightToLeft="1" view="pageBreakPreview" topLeftCell="A2" zoomScaleNormal="100" zoomScaleSheetLayoutView="100" workbookViewId="0">
      <selection activeCell="C16" sqref="C16"/>
    </sheetView>
  </sheetViews>
  <sheetFormatPr defaultRowHeight="12.75"/>
  <cols>
    <col min="1" max="1" width="2.5703125" customWidth="1"/>
    <col min="2" max="2" width="50.140625" customWidth="1"/>
    <col min="3" max="3" width="1.28515625" customWidth="1"/>
    <col min="4" max="4" width="11.7109375" customWidth="1"/>
    <col min="5" max="5" width="1.28515625" customWidth="1"/>
    <col min="6" max="6" width="19.7109375" style="51" customWidth="1"/>
    <col min="7" max="7" width="1.28515625" customWidth="1"/>
    <col min="8" max="8" width="13.5703125" customWidth="1"/>
    <col min="9" max="9" width="1.28515625" customWidth="1"/>
    <col min="10" max="10" width="15" style="51" customWidth="1"/>
    <col min="11" max="11" width="0.28515625" customWidth="1"/>
    <col min="12" max="12" width="26" style="16" customWidth="1"/>
    <col min="13" max="13" width="20.140625" style="20" customWidth="1"/>
  </cols>
  <sheetData>
    <row r="1" spans="1:13" s="9" customFormat="1" ht="30" customHeight="1">
      <c r="A1" s="280" t="s">
        <v>88</v>
      </c>
      <c r="B1" s="280"/>
      <c r="C1" s="280"/>
      <c r="D1" s="280"/>
      <c r="E1" s="280"/>
      <c r="F1" s="280"/>
      <c r="G1" s="280"/>
      <c r="H1" s="280"/>
      <c r="I1" s="280"/>
      <c r="J1" s="280"/>
      <c r="L1" s="67"/>
      <c r="M1" s="18"/>
    </row>
    <row r="2" spans="1:13" s="9" customFormat="1" ht="30" customHeight="1">
      <c r="A2" s="280" t="s">
        <v>30</v>
      </c>
      <c r="B2" s="280"/>
      <c r="C2" s="280"/>
      <c r="D2" s="280"/>
      <c r="E2" s="280"/>
      <c r="F2" s="280"/>
      <c r="G2" s="280"/>
      <c r="H2" s="280"/>
      <c r="I2" s="280"/>
      <c r="J2" s="280"/>
      <c r="L2" s="67"/>
      <c r="M2" s="18"/>
    </row>
    <row r="3" spans="1:13" s="9" customFormat="1" ht="30" customHeight="1">
      <c r="A3" s="280" t="s">
        <v>156</v>
      </c>
      <c r="B3" s="280"/>
      <c r="C3" s="280"/>
      <c r="D3" s="280"/>
      <c r="E3" s="280"/>
      <c r="F3" s="280"/>
      <c r="G3" s="280"/>
      <c r="H3" s="280"/>
      <c r="I3" s="280"/>
      <c r="J3" s="280"/>
      <c r="L3" s="67"/>
      <c r="M3" s="18"/>
    </row>
    <row r="4" spans="1:13" s="10" customFormat="1" ht="30" customHeight="1">
      <c r="A4" s="282" t="s">
        <v>72</v>
      </c>
      <c r="B4" s="282"/>
      <c r="C4" s="282"/>
      <c r="D4" s="282"/>
      <c r="E4" s="282"/>
      <c r="F4" s="282"/>
      <c r="G4" s="282"/>
      <c r="H4" s="282"/>
      <c r="I4" s="282"/>
      <c r="J4" s="282"/>
      <c r="L4" s="120"/>
      <c r="M4" s="19"/>
    </row>
    <row r="5" spans="1:13" s="9" customFormat="1" ht="42.75" customHeight="1">
      <c r="A5" s="281" t="s">
        <v>31</v>
      </c>
      <c r="B5" s="281"/>
      <c r="D5" s="1" t="s">
        <v>32</v>
      </c>
      <c r="F5" s="50" t="s">
        <v>27</v>
      </c>
      <c r="H5" s="4" t="s">
        <v>33</v>
      </c>
      <c r="J5" s="118" t="s">
        <v>34</v>
      </c>
      <c r="L5" s="67"/>
      <c r="M5" s="18"/>
    </row>
    <row r="6" spans="1:13" s="49" customFormat="1" ht="30" customHeight="1">
      <c r="A6" s="294" t="s">
        <v>125</v>
      </c>
      <c r="B6" s="294"/>
      <c r="D6" s="258" t="s">
        <v>128</v>
      </c>
      <c r="F6" s="177">
        <f>'درآمد سرمایه گذاری در سهام'!I56</f>
        <v>326472901608</v>
      </c>
      <c r="G6" s="259"/>
      <c r="H6" s="260"/>
      <c r="I6" s="261"/>
      <c r="J6" s="185">
        <v>9.6552042368234892E-2</v>
      </c>
      <c r="L6" s="264"/>
      <c r="M6" s="262"/>
    </row>
    <row r="7" spans="1:13" s="49" customFormat="1" ht="30" customHeight="1">
      <c r="A7" s="295" t="s">
        <v>126</v>
      </c>
      <c r="B7" s="295"/>
      <c r="D7" s="263" t="s">
        <v>129</v>
      </c>
      <c r="F7" s="178">
        <v>0</v>
      </c>
      <c r="G7" s="259"/>
      <c r="H7" s="239"/>
      <c r="I7" s="261"/>
      <c r="J7" s="186">
        <v>2.0771088471581413E-7</v>
      </c>
      <c r="L7" s="264"/>
      <c r="M7" s="262"/>
    </row>
    <row r="8" spans="1:13" s="9" customFormat="1" ht="30" customHeight="1">
      <c r="A8" s="296" t="s">
        <v>127</v>
      </c>
      <c r="B8" s="296"/>
      <c r="D8" s="26" t="s">
        <v>130</v>
      </c>
      <c r="F8" s="178">
        <f>'درآمد سود سپرده'!D11</f>
        <v>702336</v>
      </c>
      <c r="G8" s="131"/>
      <c r="H8" s="189"/>
      <c r="I8" s="27"/>
      <c r="J8" s="186">
        <v>2.0771088471581413E-7</v>
      </c>
      <c r="L8" s="264"/>
      <c r="M8" s="18"/>
    </row>
    <row r="9" spans="1:13" s="9" customFormat="1" ht="30" customHeight="1">
      <c r="A9" s="296" t="s">
        <v>119</v>
      </c>
      <c r="B9" s="296"/>
      <c r="D9" s="26" t="s">
        <v>131</v>
      </c>
      <c r="F9" s="233">
        <f>'سایر درآمدها'!D9</f>
        <v>-25900595</v>
      </c>
      <c r="G9" s="131"/>
      <c r="H9" s="190"/>
      <c r="I9" s="27"/>
      <c r="J9" s="187">
        <v>-7.6599170512632022E-6</v>
      </c>
      <c r="L9" s="264"/>
      <c r="M9" s="18"/>
    </row>
    <row r="10" spans="1:13" s="9" customFormat="1" ht="30" customHeight="1" thickBot="1">
      <c r="A10" s="280" t="s">
        <v>11</v>
      </c>
      <c r="B10" s="280"/>
      <c r="D10" s="7"/>
      <c r="F10" s="184">
        <f>SUM(F6:F9)</f>
        <v>326447703349</v>
      </c>
      <c r="G10" s="13"/>
      <c r="H10" s="129">
        <f>SUM(H6:H9)</f>
        <v>0</v>
      </c>
      <c r="I10" s="130"/>
      <c r="J10" s="188">
        <f>SUM(J6:J9)</f>
        <v>9.6544797872953059E-2</v>
      </c>
      <c r="L10" s="67"/>
      <c r="M10" s="18"/>
    </row>
    <row r="11" spans="1:13" ht="13.5" thickTop="1">
      <c r="F11" s="136"/>
    </row>
  </sheetData>
  <mergeCells count="10">
    <mergeCell ref="A10:B10"/>
    <mergeCell ref="A6:B6"/>
    <mergeCell ref="A7:B7"/>
    <mergeCell ref="A8:B8"/>
    <mergeCell ref="A9:B9"/>
    <mergeCell ref="A1:J1"/>
    <mergeCell ref="A2:J2"/>
    <mergeCell ref="A3:J3"/>
    <mergeCell ref="A5:B5"/>
    <mergeCell ref="A4:J4"/>
  </mergeCells>
  <printOptions horizontalCentered="1"/>
  <pageMargins left="0.39" right="0.39" top="0.39" bottom="0.39" header="0" footer="0"/>
  <pageSetup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  <pageSetUpPr fitToPage="1"/>
  </sheetPr>
  <dimension ref="A1:AG59"/>
  <sheetViews>
    <sheetView rightToLeft="1" view="pageBreakPreview" zoomScale="98" zoomScaleNormal="100" zoomScaleSheetLayoutView="98" workbookViewId="0">
      <selection activeCell="AE9" sqref="AE9"/>
    </sheetView>
  </sheetViews>
  <sheetFormatPr defaultColWidth="9.140625" defaultRowHeight="30" customHeight="1"/>
  <cols>
    <col min="1" max="1" width="28.42578125" style="66" customWidth="1"/>
    <col min="2" max="2" width="0.85546875" style="66" customWidth="1"/>
    <col min="3" max="3" width="17" style="66" customWidth="1"/>
    <col min="4" max="4" width="1.28515625" style="66" customWidth="1"/>
    <col min="5" max="5" width="20.28515625" style="66" bestFit="1" customWidth="1"/>
    <col min="6" max="6" width="1.28515625" style="66" customWidth="1"/>
    <col min="7" max="7" width="19.7109375" style="65" bestFit="1" customWidth="1"/>
    <col min="8" max="8" width="1.28515625" style="66" customWidth="1"/>
    <col min="9" max="9" width="20.7109375" style="115" bestFit="1" customWidth="1"/>
    <col min="10" max="10" width="0.85546875" style="66" customWidth="1"/>
    <col min="11" max="11" width="15.85546875" style="138" customWidth="1"/>
    <col min="12" max="12" width="1.28515625" style="66" customWidth="1"/>
    <col min="13" max="13" width="18.5703125" style="65" customWidth="1"/>
    <col min="14" max="15" width="1.28515625" style="66" customWidth="1"/>
    <col min="16" max="16" width="20" style="66" bestFit="1" customWidth="1"/>
    <col min="17" max="17" width="1.28515625" style="66" customWidth="1"/>
    <col min="18" max="18" width="19.28515625" style="115" customWidth="1"/>
    <col min="19" max="19" width="1.28515625" style="66" customWidth="1"/>
    <col min="20" max="20" width="20.7109375" style="66" bestFit="1" customWidth="1"/>
    <col min="21" max="21" width="1.28515625" style="66" customWidth="1"/>
    <col min="22" max="22" width="11.5703125" style="138" customWidth="1"/>
    <col min="23" max="23" width="0.28515625" style="80" customWidth="1"/>
    <col min="24" max="24" width="15.5703125" style="100" hidden="1" customWidth="1"/>
    <col min="25" max="25" width="21.5703125" style="101" hidden="1" customWidth="1"/>
    <col min="26" max="30" width="0" style="102" hidden="1" customWidth="1"/>
    <col min="31" max="31" width="18.5703125" style="254" bestFit="1" customWidth="1"/>
    <col min="32" max="32" width="9.85546875" style="140" bestFit="1" customWidth="1"/>
    <col min="33" max="33" width="9.140625" style="139"/>
    <col min="34" max="16384" width="9.140625" style="51"/>
  </cols>
  <sheetData>
    <row r="1" spans="1:33" s="49" customFormat="1" ht="30" customHeight="1">
      <c r="A1" s="271" t="s">
        <v>88</v>
      </c>
      <c r="B1" s="271"/>
      <c r="C1" s="271"/>
      <c r="D1" s="271"/>
      <c r="E1" s="271"/>
      <c r="F1" s="271"/>
      <c r="G1" s="271"/>
      <c r="H1" s="271"/>
      <c r="I1" s="271"/>
      <c r="J1" s="271"/>
      <c r="K1" s="271"/>
      <c r="L1" s="271"/>
      <c r="M1" s="271"/>
      <c r="N1" s="271"/>
      <c r="O1" s="271"/>
      <c r="P1" s="271"/>
      <c r="Q1" s="271"/>
      <c r="R1" s="271"/>
      <c r="S1" s="271"/>
      <c r="T1" s="271"/>
      <c r="U1" s="271"/>
      <c r="V1" s="271"/>
      <c r="W1" s="91"/>
      <c r="X1" s="92"/>
      <c r="Y1" s="93"/>
      <c r="Z1" s="94"/>
      <c r="AA1" s="94"/>
      <c r="AB1" s="94"/>
      <c r="AC1" s="94"/>
      <c r="AD1" s="94"/>
      <c r="AE1" s="252"/>
      <c r="AF1" s="140"/>
      <c r="AG1" s="139"/>
    </row>
    <row r="2" spans="1:33" s="49" customFormat="1" ht="30" customHeight="1">
      <c r="A2" s="271" t="s">
        <v>30</v>
      </c>
      <c r="B2" s="271"/>
      <c r="C2" s="271"/>
      <c r="D2" s="271"/>
      <c r="E2" s="271"/>
      <c r="F2" s="271"/>
      <c r="G2" s="271"/>
      <c r="H2" s="271"/>
      <c r="I2" s="271"/>
      <c r="J2" s="271"/>
      <c r="K2" s="271"/>
      <c r="L2" s="271"/>
      <c r="M2" s="271"/>
      <c r="N2" s="271"/>
      <c r="O2" s="271"/>
      <c r="P2" s="271"/>
      <c r="Q2" s="271"/>
      <c r="R2" s="271"/>
      <c r="S2" s="271"/>
      <c r="T2" s="271"/>
      <c r="U2" s="271"/>
      <c r="V2" s="271"/>
      <c r="W2" s="91"/>
      <c r="X2" s="92"/>
      <c r="Y2" s="93"/>
      <c r="Z2" s="94"/>
      <c r="AA2" s="94"/>
      <c r="AB2" s="94"/>
      <c r="AC2" s="94"/>
      <c r="AD2" s="94"/>
      <c r="AE2" s="252"/>
      <c r="AF2" s="140"/>
      <c r="AG2" s="139"/>
    </row>
    <row r="3" spans="1:33" s="49" customFormat="1" ht="30" customHeight="1">
      <c r="A3" s="271" t="s">
        <v>162</v>
      </c>
      <c r="B3" s="271"/>
      <c r="C3" s="271"/>
      <c r="D3" s="271"/>
      <c r="E3" s="271"/>
      <c r="F3" s="271"/>
      <c r="G3" s="271"/>
      <c r="H3" s="271"/>
      <c r="I3" s="271"/>
      <c r="J3" s="271"/>
      <c r="K3" s="271"/>
      <c r="L3" s="271"/>
      <c r="M3" s="271"/>
      <c r="N3" s="271"/>
      <c r="O3" s="271"/>
      <c r="P3" s="271"/>
      <c r="Q3" s="271"/>
      <c r="R3" s="271"/>
      <c r="S3" s="271"/>
      <c r="T3" s="271"/>
      <c r="U3" s="271"/>
      <c r="V3" s="271"/>
      <c r="W3" s="91"/>
      <c r="X3" s="92"/>
      <c r="Y3" s="93"/>
      <c r="Z3" s="94"/>
      <c r="AA3" s="94"/>
      <c r="AB3" s="94"/>
      <c r="AC3" s="94"/>
      <c r="AD3" s="94"/>
      <c r="AE3" s="252"/>
      <c r="AF3" s="140"/>
      <c r="AG3" s="139"/>
    </row>
    <row r="4" spans="1:33" s="55" customFormat="1" ht="30" customHeight="1">
      <c r="A4" s="272" t="s">
        <v>74</v>
      </c>
      <c r="B4" s="272"/>
      <c r="C4" s="272"/>
      <c r="D4" s="272"/>
      <c r="E4" s="272"/>
      <c r="F4" s="272"/>
      <c r="G4" s="272"/>
      <c r="H4" s="272"/>
      <c r="I4" s="272"/>
      <c r="J4" s="272"/>
      <c r="K4" s="272"/>
      <c r="L4" s="272"/>
      <c r="M4" s="272"/>
      <c r="N4" s="272"/>
      <c r="O4" s="272"/>
      <c r="P4" s="272"/>
      <c r="Q4" s="272"/>
      <c r="R4" s="272"/>
      <c r="S4" s="272"/>
      <c r="T4" s="272"/>
      <c r="U4" s="272"/>
      <c r="V4" s="272"/>
      <c r="W4" s="95"/>
      <c r="X4" s="96"/>
      <c r="Y4" s="97"/>
      <c r="Z4" s="98"/>
      <c r="AA4" s="98"/>
      <c r="AB4" s="98"/>
      <c r="AC4" s="98"/>
      <c r="AD4" s="98"/>
      <c r="AE4" s="253"/>
      <c r="AF4" s="140"/>
      <c r="AG4" s="139"/>
    </row>
    <row r="5" spans="1:33" s="49" customFormat="1" ht="30" customHeight="1">
      <c r="A5" s="64"/>
      <c r="B5" s="64"/>
      <c r="C5" s="300" t="s">
        <v>35</v>
      </c>
      <c r="D5" s="300"/>
      <c r="E5" s="300"/>
      <c r="F5" s="300"/>
      <c r="G5" s="300"/>
      <c r="H5" s="300"/>
      <c r="I5" s="300"/>
      <c r="J5" s="300"/>
      <c r="K5" s="300"/>
      <c r="L5" s="64"/>
      <c r="M5" s="300" t="s">
        <v>67</v>
      </c>
      <c r="N5" s="300"/>
      <c r="O5" s="300"/>
      <c r="P5" s="300"/>
      <c r="Q5" s="300"/>
      <c r="R5" s="300"/>
      <c r="S5" s="300"/>
      <c r="T5" s="300"/>
      <c r="U5" s="300"/>
      <c r="V5" s="300"/>
      <c r="W5" s="91"/>
      <c r="X5" s="92"/>
      <c r="Y5" s="93"/>
      <c r="Z5" s="94"/>
      <c r="AA5" s="94"/>
      <c r="AB5" s="94"/>
      <c r="AC5" s="94"/>
      <c r="AD5" s="94"/>
      <c r="AE5" s="252"/>
      <c r="AF5" s="140"/>
      <c r="AG5" s="139"/>
    </row>
    <row r="6" spans="1:33" s="49" customFormat="1" ht="30" customHeight="1">
      <c r="A6" s="64"/>
      <c r="B6" s="64"/>
      <c r="C6" s="269" t="s">
        <v>37</v>
      </c>
      <c r="D6" s="64"/>
      <c r="E6" s="269" t="s">
        <v>38</v>
      </c>
      <c r="F6" s="64"/>
      <c r="G6" s="301" t="s">
        <v>39</v>
      </c>
      <c r="H6" s="63"/>
      <c r="I6" s="299" t="s">
        <v>11</v>
      </c>
      <c r="J6" s="299"/>
      <c r="K6" s="299"/>
      <c r="L6" s="64"/>
      <c r="M6" s="301" t="s">
        <v>37</v>
      </c>
      <c r="N6" s="63"/>
      <c r="O6" s="269" t="s">
        <v>38</v>
      </c>
      <c r="P6" s="269"/>
      <c r="Q6" s="63"/>
      <c r="R6" s="304" t="s">
        <v>39</v>
      </c>
      <c r="S6" s="63"/>
      <c r="T6" s="299" t="s">
        <v>11</v>
      </c>
      <c r="U6" s="299"/>
      <c r="V6" s="299"/>
      <c r="W6" s="91"/>
      <c r="X6" s="94"/>
      <c r="Y6" s="298"/>
      <c r="Z6" s="298"/>
      <c r="AA6" s="298"/>
      <c r="AB6" s="298"/>
      <c r="AC6" s="298"/>
      <c r="AD6" s="298"/>
      <c r="AE6" s="252"/>
      <c r="AF6" s="140"/>
      <c r="AG6" s="139"/>
    </row>
    <row r="7" spans="1:33" s="49" customFormat="1" ht="39" customHeight="1">
      <c r="A7" s="50" t="s">
        <v>36</v>
      </c>
      <c r="B7" s="64"/>
      <c r="C7" s="270"/>
      <c r="D7" s="64"/>
      <c r="E7" s="270"/>
      <c r="F7" s="64"/>
      <c r="G7" s="302"/>
      <c r="H7" s="64"/>
      <c r="I7" s="114" t="s">
        <v>27</v>
      </c>
      <c r="J7" s="63"/>
      <c r="K7" s="137" t="s">
        <v>33</v>
      </c>
      <c r="L7" s="64"/>
      <c r="M7" s="303"/>
      <c r="N7" s="64"/>
      <c r="O7" s="270"/>
      <c r="P7" s="270"/>
      <c r="Q7" s="64"/>
      <c r="R7" s="305"/>
      <c r="S7" s="64"/>
      <c r="T7" s="54" t="s">
        <v>27</v>
      </c>
      <c r="U7" s="63"/>
      <c r="V7" s="137" t="s">
        <v>33</v>
      </c>
      <c r="W7" s="91"/>
      <c r="X7" s="94"/>
      <c r="Y7" s="99"/>
      <c r="Z7" s="94"/>
      <c r="AA7" s="99"/>
      <c r="AB7" s="94"/>
      <c r="AC7" s="99"/>
      <c r="AD7" s="94"/>
      <c r="AE7" s="252"/>
      <c r="AF7" s="140"/>
      <c r="AG7" s="139"/>
    </row>
    <row r="8" spans="1:33" s="49" customFormat="1" ht="39" customHeight="1">
      <c r="A8" s="150" t="s">
        <v>163</v>
      </c>
      <c r="B8" s="64"/>
      <c r="C8" s="57">
        <v>0</v>
      </c>
      <c r="D8" s="64"/>
      <c r="E8" s="122">
        <v>0</v>
      </c>
      <c r="F8" s="64"/>
      <c r="G8" s="164">
        <v>84279395</v>
      </c>
      <c r="H8" s="64"/>
      <c r="I8" s="198">
        <f>C8+E8+G8</f>
        <v>84279395</v>
      </c>
      <c r="J8" s="64"/>
      <c r="K8" s="238"/>
      <c r="L8" s="64"/>
      <c r="M8" s="57">
        <v>0</v>
      </c>
      <c r="N8" s="64"/>
      <c r="O8" s="195"/>
      <c r="P8" s="122">
        <v>0</v>
      </c>
      <c r="Q8" s="64"/>
      <c r="R8" s="198">
        <v>84279395</v>
      </c>
      <c r="S8" s="64"/>
      <c r="T8" s="57">
        <f>M8+P8+R8</f>
        <v>84279395</v>
      </c>
      <c r="U8" s="64"/>
      <c r="V8" s="257">
        <v>1.9111016348145388E-4</v>
      </c>
      <c r="W8" s="91"/>
      <c r="X8" s="94"/>
      <c r="Y8" s="99"/>
      <c r="Z8" s="94"/>
      <c r="AA8" s="99"/>
      <c r="AB8" s="94"/>
      <c r="AC8" s="99"/>
      <c r="AD8" s="94"/>
      <c r="AE8" s="252"/>
      <c r="AF8" s="140"/>
      <c r="AG8" s="139"/>
    </row>
    <row r="9" spans="1:33" s="49" customFormat="1" ht="39" customHeight="1">
      <c r="A9" s="150" t="s">
        <v>91</v>
      </c>
      <c r="B9" s="64"/>
      <c r="C9" s="57">
        <v>0</v>
      </c>
      <c r="D9" s="64"/>
      <c r="E9" s="122">
        <v>0</v>
      </c>
      <c r="F9" s="64"/>
      <c r="G9" s="164">
        <v>1266964799</v>
      </c>
      <c r="H9" s="64"/>
      <c r="I9" s="198">
        <f t="shared" ref="I9:I10" si="0">C9+E9+G9</f>
        <v>1266964799</v>
      </c>
      <c r="J9" s="64"/>
      <c r="K9" s="238"/>
      <c r="L9" s="64"/>
      <c r="M9" s="57"/>
      <c r="N9" s="64"/>
      <c r="O9" s="195"/>
      <c r="P9" s="122"/>
      <c r="Q9" s="64"/>
      <c r="R9" s="198">
        <v>1266964799</v>
      </c>
      <c r="S9" s="64"/>
      <c r="T9" s="57">
        <f t="shared" ref="T9:T10" si="1">M9+P9+R9</f>
        <v>1266964799</v>
      </c>
      <c r="U9" s="64"/>
      <c r="V9" s="257">
        <v>2.8729424299039803E-3</v>
      </c>
      <c r="W9" s="91"/>
      <c r="X9" s="94"/>
      <c r="Y9" s="99"/>
      <c r="Z9" s="94"/>
      <c r="AA9" s="99"/>
      <c r="AB9" s="94"/>
      <c r="AC9" s="99"/>
      <c r="AD9" s="94"/>
      <c r="AE9" s="252"/>
      <c r="AF9" s="140"/>
      <c r="AG9" s="139"/>
    </row>
    <row r="10" spans="1:33" s="49" customFormat="1" ht="39" customHeight="1">
      <c r="A10" s="206" t="s">
        <v>166</v>
      </c>
      <c r="B10" s="64"/>
      <c r="C10" s="57">
        <v>0</v>
      </c>
      <c r="D10" s="64"/>
      <c r="E10" s="122">
        <v>0</v>
      </c>
      <c r="F10" s="64"/>
      <c r="G10" s="57">
        <v>6161799</v>
      </c>
      <c r="H10" s="64"/>
      <c r="I10" s="198">
        <f t="shared" si="0"/>
        <v>6161799</v>
      </c>
      <c r="J10" s="64"/>
      <c r="K10" s="238"/>
      <c r="L10" s="64"/>
      <c r="M10" s="57">
        <v>0</v>
      </c>
      <c r="N10" s="64"/>
      <c r="O10" s="195"/>
      <c r="P10" s="122">
        <v>0</v>
      </c>
      <c r="Q10" s="64"/>
      <c r="R10" s="57">
        <v>6161799</v>
      </c>
      <c r="S10" s="64"/>
      <c r="T10" s="57">
        <f t="shared" si="1"/>
        <v>6161799</v>
      </c>
      <c r="U10" s="64"/>
      <c r="V10" s="257">
        <v>1.3972364351095058E-5</v>
      </c>
      <c r="W10" s="91"/>
      <c r="X10" s="94"/>
      <c r="Y10" s="99"/>
      <c r="Z10" s="94"/>
      <c r="AA10" s="99"/>
      <c r="AB10" s="94"/>
      <c r="AC10" s="99"/>
      <c r="AD10" s="94"/>
      <c r="AE10" s="252"/>
      <c r="AF10" s="140"/>
      <c r="AG10" s="139"/>
    </row>
    <row r="11" spans="1:33" ht="30" customHeight="1">
      <c r="A11" s="69" t="s">
        <v>89</v>
      </c>
      <c r="B11" s="51"/>
      <c r="C11" s="57">
        <v>0</v>
      </c>
      <c r="E11" s="164">
        <v>10749092696</v>
      </c>
      <c r="F11" s="198"/>
      <c r="G11" s="198">
        <v>0</v>
      </c>
      <c r="I11" s="297">
        <f>C11+E11+G11</f>
        <v>10749092696</v>
      </c>
      <c r="J11" s="297"/>
      <c r="K11" s="199"/>
      <c r="M11" s="57">
        <v>0</v>
      </c>
      <c r="O11" s="198"/>
      <c r="P11" s="198">
        <v>14580851171</v>
      </c>
      <c r="Q11" s="198"/>
      <c r="R11" s="198">
        <v>0</v>
      </c>
      <c r="T11" s="191">
        <f>M11+P11+R11</f>
        <v>14580851171</v>
      </c>
      <c r="V11" s="240">
        <v>3.3063227981033304E-2</v>
      </c>
      <c r="AE11" s="252"/>
    </row>
    <row r="12" spans="1:33" ht="30" customHeight="1">
      <c r="A12" s="69" t="s">
        <v>90</v>
      </c>
      <c r="B12" s="51"/>
      <c r="C12" s="57">
        <v>0</v>
      </c>
      <c r="E12" s="198">
        <v>11154346370</v>
      </c>
      <c r="F12" s="198"/>
      <c r="G12" s="198">
        <v>4099291875</v>
      </c>
      <c r="I12" s="297">
        <f>C12+E12+G12</f>
        <v>15253638245</v>
      </c>
      <c r="J12" s="297"/>
      <c r="K12" s="199"/>
      <c r="M12" s="57">
        <v>0</v>
      </c>
      <c r="O12" s="198"/>
      <c r="P12" s="198">
        <v>19944648904</v>
      </c>
      <c r="Q12" s="198"/>
      <c r="R12" s="198">
        <v>4099291875</v>
      </c>
      <c r="T12" s="191">
        <f t="shared" ref="T12:T55" si="2">M12+P12+R12</f>
        <v>24043940779</v>
      </c>
      <c r="V12" s="240">
        <v>5.4521528696463539E-2</v>
      </c>
      <c r="AE12" s="252"/>
    </row>
    <row r="13" spans="1:33" ht="30" customHeight="1">
      <c r="A13" s="69" t="s">
        <v>92</v>
      </c>
      <c r="B13" s="51"/>
      <c r="C13" s="57">
        <v>0</v>
      </c>
      <c r="E13" s="198">
        <v>-809113774</v>
      </c>
      <c r="F13" s="198"/>
      <c r="G13" s="198">
        <v>3691938645</v>
      </c>
      <c r="I13" s="297">
        <f t="shared" ref="I13:I20" si="3">C13+E13+G13</f>
        <v>2882824871</v>
      </c>
      <c r="J13" s="297"/>
      <c r="K13" s="199"/>
      <c r="M13" s="57">
        <v>0</v>
      </c>
      <c r="O13" s="198"/>
      <c r="P13" s="198">
        <v>529566110</v>
      </c>
      <c r="Q13" s="198"/>
      <c r="R13" s="198">
        <v>3691938645</v>
      </c>
      <c r="T13" s="191">
        <f t="shared" si="2"/>
        <v>4221504755</v>
      </c>
      <c r="V13" s="240">
        <v>9.5725943911413331E-3</v>
      </c>
      <c r="AE13" s="252"/>
    </row>
    <row r="14" spans="1:33" ht="30" customHeight="1">
      <c r="A14" s="69" t="s">
        <v>115</v>
      </c>
      <c r="B14" s="51"/>
      <c r="C14" s="57">
        <v>0</v>
      </c>
      <c r="E14" s="198">
        <v>2982787144</v>
      </c>
      <c r="F14" s="198"/>
      <c r="G14" s="198">
        <v>0</v>
      </c>
      <c r="I14" s="297">
        <f t="shared" si="3"/>
        <v>2982787144</v>
      </c>
      <c r="J14" s="297"/>
      <c r="K14" s="199"/>
      <c r="M14" s="57">
        <f>'درآمد سود سهام'!S13</f>
        <v>4840000000</v>
      </c>
      <c r="O14" s="198"/>
      <c r="P14" s="198">
        <v>3000636958</v>
      </c>
      <c r="Q14" s="198"/>
      <c r="R14" s="198">
        <v>0</v>
      </c>
      <c r="T14" s="191">
        <f t="shared" si="2"/>
        <v>7840636958</v>
      </c>
      <c r="V14" s="240">
        <v>1.7779261595816026E-2</v>
      </c>
      <c r="AE14" s="252"/>
    </row>
    <row r="15" spans="1:33" ht="30" customHeight="1">
      <c r="A15" s="69" t="s">
        <v>93</v>
      </c>
      <c r="B15" s="51"/>
      <c r="C15" s="57">
        <v>0</v>
      </c>
      <c r="E15" s="198">
        <v>4972950652</v>
      </c>
      <c r="F15" s="198"/>
      <c r="G15" s="198">
        <v>0</v>
      </c>
      <c r="I15" s="297">
        <f t="shared" si="3"/>
        <v>4972950652</v>
      </c>
      <c r="J15" s="297"/>
      <c r="K15" s="199"/>
      <c r="M15" s="57">
        <f>'درآمد سود سهام'!S11</f>
        <v>4363419008</v>
      </c>
      <c r="O15" s="198"/>
      <c r="P15" s="198">
        <v>3307555611</v>
      </c>
      <c r="Q15" s="198"/>
      <c r="R15" s="198">
        <v>0</v>
      </c>
      <c r="T15" s="191">
        <f t="shared" si="2"/>
        <v>7670974619</v>
      </c>
      <c r="V15" s="240">
        <v>1.7394538884613179E-2</v>
      </c>
      <c r="AE15" s="252"/>
    </row>
    <row r="16" spans="1:33" ht="30" customHeight="1">
      <c r="A16" s="69" t="s">
        <v>94</v>
      </c>
      <c r="B16" s="51"/>
      <c r="C16" s="57">
        <f>'درآمد سود سهام'!M12</f>
        <v>0</v>
      </c>
      <c r="E16" s="198">
        <v>8992860068</v>
      </c>
      <c r="F16" s="198"/>
      <c r="G16" s="198">
        <v>0</v>
      </c>
      <c r="I16" s="297">
        <f t="shared" si="3"/>
        <v>8992860068</v>
      </c>
      <c r="J16" s="297"/>
      <c r="K16" s="199"/>
      <c r="M16" s="57"/>
      <c r="O16" s="198"/>
      <c r="P16" s="198">
        <v>13689576891</v>
      </c>
      <c r="Q16" s="198"/>
      <c r="R16" s="198">
        <v>0</v>
      </c>
      <c r="T16" s="191">
        <f t="shared" si="2"/>
        <v>13689576891</v>
      </c>
      <c r="V16" s="240">
        <v>3.1042193381086127E-2</v>
      </c>
      <c r="AE16" s="252"/>
    </row>
    <row r="17" spans="1:31" ht="30" customHeight="1">
      <c r="A17" s="69" t="s">
        <v>140</v>
      </c>
      <c r="B17" s="51"/>
      <c r="C17" s="57">
        <v>0</v>
      </c>
      <c r="E17" s="198">
        <v>-251639477</v>
      </c>
      <c r="F17" s="198"/>
      <c r="G17" s="198">
        <v>0</v>
      </c>
      <c r="I17" s="297">
        <f t="shared" si="3"/>
        <v>-251639477</v>
      </c>
      <c r="J17" s="297"/>
      <c r="K17" s="199"/>
      <c r="M17" s="57">
        <v>0</v>
      </c>
      <c r="O17" s="198"/>
      <c r="P17" s="198">
        <v>-251639477</v>
      </c>
      <c r="Q17" s="198"/>
      <c r="R17" s="198">
        <v>0</v>
      </c>
      <c r="T17" s="191">
        <f t="shared" si="2"/>
        <v>-251639477</v>
      </c>
      <c r="V17" s="241">
        <v>-5.7061232568004973E-4</v>
      </c>
      <c r="AE17" s="252"/>
    </row>
    <row r="18" spans="1:31" ht="30" customHeight="1">
      <c r="A18" s="69" t="s">
        <v>95</v>
      </c>
      <c r="B18" s="51"/>
      <c r="C18" s="57">
        <v>0</v>
      </c>
      <c r="E18" s="198">
        <v>15265585127</v>
      </c>
      <c r="F18" s="198"/>
      <c r="G18" s="198">
        <v>0</v>
      </c>
      <c r="I18" s="297">
        <f t="shared" si="3"/>
        <v>15265585127</v>
      </c>
      <c r="J18" s="297"/>
      <c r="K18" s="199"/>
      <c r="M18" s="57">
        <v>0</v>
      </c>
      <c r="O18" s="198"/>
      <c r="P18" s="198">
        <v>11874149637</v>
      </c>
      <c r="Q18" s="198"/>
      <c r="R18" s="198">
        <v>0</v>
      </c>
      <c r="T18" s="191">
        <f t="shared" si="2"/>
        <v>11874149637</v>
      </c>
      <c r="V18" s="240">
        <v>2.6925569154006342E-2</v>
      </c>
      <c r="AE18" s="252"/>
    </row>
    <row r="19" spans="1:31" ht="30" customHeight="1">
      <c r="A19" s="69" t="s">
        <v>138</v>
      </c>
      <c r="B19" s="51"/>
      <c r="C19" s="57">
        <v>0</v>
      </c>
      <c r="E19" s="198">
        <v>-41284320</v>
      </c>
      <c r="F19" s="198"/>
      <c r="G19" s="198">
        <v>0</v>
      </c>
      <c r="I19" s="297">
        <f t="shared" si="3"/>
        <v>-41284320</v>
      </c>
      <c r="J19" s="297"/>
      <c r="K19" s="199"/>
      <c r="M19" s="57">
        <v>0</v>
      </c>
      <c r="O19" s="198"/>
      <c r="P19" s="198">
        <v>-41284320</v>
      </c>
      <c r="Q19" s="198"/>
      <c r="R19" s="198">
        <v>0</v>
      </c>
      <c r="T19" s="191">
        <f t="shared" si="2"/>
        <v>-41284320</v>
      </c>
      <c r="V19" s="241">
        <v>-9.3615445915584192E-5</v>
      </c>
      <c r="AE19" s="252"/>
    </row>
    <row r="20" spans="1:31" ht="30" customHeight="1">
      <c r="A20" s="69" t="s">
        <v>145</v>
      </c>
      <c r="B20" s="51"/>
      <c r="C20" s="57">
        <f>'درآمد سود سهام'!M11</f>
        <v>0</v>
      </c>
      <c r="E20" s="198">
        <v>1947837794</v>
      </c>
      <c r="F20" s="198"/>
      <c r="G20" s="198">
        <v>0</v>
      </c>
      <c r="I20" s="297">
        <f t="shared" si="3"/>
        <v>1947837794</v>
      </c>
      <c r="J20" s="297"/>
      <c r="K20" s="199"/>
      <c r="M20" s="57"/>
      <c r="O20" s="198"/>
      <c r="P20" s="198">
        <v>1947837794</v>
      </c>
      <c r="Q20" s="198"/>
      <c r="R20" s="198">
        <v>0</v>
      </c>
      <c r="T20" s="191">
        <f t="shared" si="2"/>
        <v>1947837794</v>
      </c>
      <c r="V20" s="240">
        <v>4.4168755512150335E-3</v>
      </c>
      <c r="AE20" s="252"/>
    </row>
    <row r="21" spans="1:31" ht="30" customHeight="1">
      <c r="A21" s="69" t="s">
        <v>143</v>
      </c>
      <c r="B21" s="51"/>
      <c r="C21" s="57">
        <v>0</v>
      </c>
      <c r="E21" s="198">
        <v>-459670457</v>
      </c>
      <c r="F21" s="198"/>
      <c r="G21" s="198">
        <v>0</v>
      </c>
      <c r="I21" s="297">
        <f>C21+E21+G21</f>
        <v>-459670457</v>
      </c>
      <c r="J21" s="297"/>
      <c r="K21" s="199"/>
      <c r="M21" s="57">
        <v>0</v>
      </c>
      <c r="O21" s="198"/>
      <c r="P21" s="198">
        <v>-459670457</v>
      </c>
      <c r="Q21" s="198"/>
      <c r="R21" s="198">
        <v>0</v>
      </c>
      <c r="T21" s="191">
        <f t="shared" si="2"/>
        <v>-459670457</v>
      </c>
      <c r="V21" s="241">
        <v>-1.0423389511144997E-3</v>
      </c>
      <c r="AE21" s="252"/>
    </row>
    <row r="22" spans="1:31" ht="30" customHeight="1">
      <c r="A22" s="69" t="s">
        <v>96</v>
      </c>
      <c r="B22" s="51"/>
      <c r="C22" s="57">
        <v>0</v>
      </c>
      <c r="E22" s="198">
        <v>349359201</v>
      </c>
      <c r="F22" s="198"/>
      <c r="G22" s="198">
        <v>11498465663</v>
      </c>
      <c r="I22" s="297">
        <f t="shared" ref="I22:I24" si="4">C22+E22+G22</f>
        <v>11847824864</v>
      </c>
      <c r="J22" s="297"/>
      <c r="K22" s="199"/>
      <c r="M22" s="57">
        <v>0</v>
      </c>
      <c r="O22" s="198"/>
      <c r="P22" s="198">
        <v>9884529696</v>
      </c>
      <c r="Q22" s="198"/>
      <c r="R22" s="198">
        <v>11498465663</v>
      </c>
      <c r="T22" s="191">
        <f t="shared" si="2"/>
        <v>21382995359</v>
      </c>
      <c r="V22" s="240">
        <v>4.8487625460311622E-2</v>
      </c>
      <c r="AE22" s="252"/>
    </row>
    <row r="23" spans="1:31" ht="30" customHeight="1">
      <c r="A23" s="69" t="s">
        <v>97</v>
      </c>
      <c r="B23" s="51"/>
      <c r="C23" s="57">
        <v>0</v>
      </c>
      <c r="E23" s="198">
        <v>34971455464</v>
      </c>
      <c r="F23" s="198"/>
      <c r="G23" s="198">
        <v>0</v>
      </c>
      <c r="I23" s="297">
        <f t="shared" si="4"/>
        <v>34971455464</v>
      </c>
      <c r="J23" s="297"/>
      <c r="K23" s="199"/>
      <c r="M23" s="57">
        <f>'درآمد سود سهام'!S7</f>
        <v>831406228</v>
      </c>
      <c r="O23" s="198"/>
      <c r="P23" s="198">
        <v>42664100155</v>
      </c>
      <c r="Q23" s="198"/>
      <c r="R23" s="198">
        <v>4699111334</v>
      </c>
      <c r="T23" s="191">
        <f t="shared" si="2"/>
        <v>48194617717</v>
      </c>
      <c r="V23" s="240">
        <v>0.10928509003680015</v>
      </c>
      <c r="AE23" s="252"/>
    </row>
    <row r="24" spans="1:31" ht="30" customHeight="1">
      <c r="A24" s="69" t="s">
        <v>98</v>
      </c>
      <c r="B24" s="51"/>
      <c r="C24" s="57">
        <v>0</v>
      </c>
      <c r="E24" s="198">
        <v>4442183387</v>
      </c>
      <c r="F24" s="198"/>
      <c r="G24" s="198">
        <v>1465460270</v>
      </c>
      <c r="I24" s="297">
        <f t="shared" si="4"/>
        <v>5907643657</v>
      </c>
      <c r="J24" s="297"/>
      <c r="K24" s="199"/>
      <c r="M24" s="57">
        <v>0</v>
      </c>
      <c r="O24" s="198"/>
      <c r="P24" s="198">
        <v>5715887552</v>
      </c>
      <c r="Q24" s="198"/>
      <c r="R24" s="198">
        <v>1465460270</v>
      </c>
      <c r="T24" s="191">
        <f t="shared" si="2"/>
        <v>7181347822</v>
      </c>
      <c r="V24" s="240">
        <v>1.6284271574085254E-2</v>
      </c>
      <c r="AE24" s="252"/>
    </row>
    <row r="25" spans="1:31" ht="30" customHeight="1">
      <c r="A25" s="69" t="s">
        <v>142</v>
      </c>
      <c r="B25" s="51"/>
      <c r="C25" s="57">
        <v>0</v>
      </c>
      <c r="E25" s="198">
        <v>120229</v>
      </c>
      <c r="F25" s="198"/>
      <c r="G25" s="198">
        <v>0</v>
      </c>
      <c r="I25" s="297">
        <f>C25+E25+G25</f>
        <v>120229</v>
      </c>
      <c r="J25" s="297"/>
      <c r="K25" s="199"/>
      <c r="M25" s="57">
        <v>0</v>
      </c>
      <c r="O25" s="198"/>
      <c r="P25" s="198">
        <v>120229</v>
      </c>
      <c r="Q25" s="198"/>
      <c r="R25" s="198">
        <v>0</v>
      </c>
      <c r="T25" s="191">
        <f t="shared" si="2"/>
        <v>120229</v>
      </c>
      <c r="V25" s="240">
        <v>2.7262872313228781E-7</v>
      </c>
      <c r="AE25" s="252"/>
    </row>
    <row r="26" spans="1:31" ht="30" customHeight="1">
      <c r="A26" s="69" t="s">
        <v>99</v>
      </c>
      <c r="B26" s="51"/>
      <c r="C26" s="57">
        <v>0</v>
      </c>
      <c r="E26" s="198">
        <v>10726045334</v>
      </c>
      <c r="F26" s="198"/>
      <c r="G26" s="198">
        <v>0</v>
      </c>
      <c r="I26" s="297">
        <f t="shared" ref="I26:I27" si="5">C26+E26+G26</f>
        <v>10726045334</v>
      </c>
      <c r="J26" s="297"/>
      <c r="K26" s="199"/>
      <c r="M26" s="57">
        <v>0</v>
      </c>
      <c r="O26" s="198"/>
      <c r="P26" s="198">
        <v>8821566109</v>
      </c>
      <c r="Q26" s="198"/>
      <c r="R26" s="198">
        <v>0</v>
      </c>
      <c r="T26" s="191">
        <f t="shared" si="2"/>
        <v>8821566109</v>
      </c>
      <c r="V26" s="240">
        <v>2.0003595674286022E-2</v>
      </c>
      <c r="AE26" s="252"/>
    </row>
    <row r="27" spans="1:31" ht="30" customHeight="1">
      <c r="A27" s="69" t="s">
        <v>100</v>
      </c>
      <c r="B27" s="51"/>
      <c r="C27" s="57">
        <v>0</v>
      </c>
      <c r="E27" s="198">
        <v>8809137551</v>
      </c>
      <c r="F27" s="198"/>
      <c r="G27" s="198">
        <v>0</v>
      </c>
      <c r="I27" s="297">
        <f t="shared" si="5"/>
        <v>8809137551</v>
      </c>
      <c r="J27" s="297"/>
      <c r="K27" s="199"/>
      <c r="M27" s="57">
        <v>0</v>
      </c>
      <c r="O27" s="198"/>
      <c r="P27" s="198">
        <v>11918320290</v>
      </c>
      <c r="Q27" s="198"/>
      <c r="R27" s="198">
        <v>0</v>
      </c>
      <c r="T27" s="191">
        <f t="shared" si="2"/>
        <v>11918320290</v>
      </c>
      <c r="V27" s="240">
        <v>2.7025729587240498E-2</v>
      </c>
      <c r="AE27" s="252"/>
    </row>
    <row r="28" spans="1:31" ht="30" customHeight="1">
      <c r="A28" s="69" t="s">
        <v>139</v>
      </c>
      <c r="B28" s="51"/>
      <c r="C28" s="57">
        <v>0</v>
      </c>
      <c r="E28" s="198">
        <v>464161476</v>
      </c>
      <c r="F28" s="198"/>
      <c r="G28" s="198">
        <v>0</v>
      </c>
      <c r="I28" s="297">
        <f>C28+E28+G28</f>
        <v>464161476</v>
      </c>
      <c r="J28" s="297"/>
      <c r="K28" s="199"/>
      <c r="M28" s="57">
        <v>0</v>
      </c>
      <c r="O28" s="198"/>
      <c r="P28" s="198">
        <v>464161476</v>
      </c>
      <c r="Q28" s="198"/>
      <c r="R28" s="198">
        <v>0</v>
      </c>
      <c r="T28" s="191">
        <f t="shared" si="2"/>
        <v>464161476</v>
      </c>
      <c r="V28" s="240">
        <v>1.0525226902750422E-3</v>
      </c>
      <c r="AE28" s="252"/>
    </row>
    <row r="29" spans="1:31" ht="30" customHeight="1">
      <c r="A29" s="69" t="s">
        <v>101</v>
      </c>
      <c r="B29" s="51"/>
      <c r="C29" s="57">
        <v>0</v>
      </c>
      <c r="E29" s="198">
        <v>-4160672520</v>
      </c>
      <c r="F29" s="198"/>
      <c r="G29" s="198">
        <v>31631823154</v>
      </c>
      <c r="I29" s="297">
        <f t="shared" ref="I29:I32" si="6">C29+E29+G29</f>
        <v>27471150634</v>
      </c>
      <c r="J29" s="297"/>
      <c r="K29" s="199"/>
      <c r="M29" s="57">
        <v>0</v>
      </c>
      <c r="O29" s="198"/>
      <c r="P29" s="198">
        <v>11433316430</v>
      </c>
      <c r="Q29" s="198"/>
      <c r="R29" s="198">
        <v>31631823154</v>
      </c>
      <c r="T29" s="191">
        <f t="shared" si="2"/>
        <v>43065139584</v>
      </c>
      <c r="V29" s="240">
        <v>9.7653594526276213E-2</v>
      </c>
      <c r="AE29" s="252"/>
    </row>
    <row r="30" spans="1:31" ht="30" customHeight="1">
      <c r="A30" s="69" t="s">
        <v>116</v>
      </c>
      <c r="B30" s="51"/>
      <c r="C30" s="57">
        <v>0</v>
      </c>
      <c r="E30" s="198">
        <v>31015150987</v>
      </c>
      <c r="F30" s="198"/>
      <c r="G30" s="198">
        <v>9612066</v>
      </c>
      <c r="I30" s="297">
        <f t="shared" si="6"/>
        <v>31024763053</v>
      </c>
      <c r="J30" s="297"/>
      <c r="K30" s="199"/>
      <c r="M30" s="57">
        <v>0</v>
      </c>
      <c r="O30" s="198"/>
      <c r="P30" s="198">
        <v>54423954183</v>
      </c>
      <c r="Q30" s="198"/>
      <c r="R30" s="198">
        <v>9612066</v>
      </c>
      <c r="T30" s="191">
        <f t="shared" si="2"/>
        <v>54433566249</v>
      </c>
      <c r="V30" s="240">
        <v>0.12343239702568987</v>
      </c>
      <c r="AE30" s="252"/>
    </row>
    <row r="31" spans="1:31" ht="30" customHeight="1">
      <c r="A31" s="69" t="s">
        <v>102</v>
      </c>
      <c r="B31" s="51"/>
      <c r="C31" s="57">
        <v>0</v>
      </c>
      <c r="E31" s="198">
        <v>1159179824</v>
      </c>
      <c r="F31" s="198"/>
      <c r="G31" s="198">
        <v>0</v>
      </c>
      <c r="I31" s="297">
        <f t="shared" si="6"/>
        <v>1159179824</v>
      </c>
      <c r="J31" s="297"/>
      <c r="K31" s="199"/>
      <c r="M31" s="57">
        <v>0</v>
      </c>
      <c r="O31" s="198"/>
      <c r="P31" s="198">
        <v>893273544</v>
      </c>
      <c r="Q31" s="198"/>
      <c r="R31" s="198">
        <v>0</v>
      </c>
      <c r="T31" s="191">
        <f t="shared" si="2"/>
        <v>893273544</v>
      </c>
      <c r="V31" s="240">
        <v>2.0255680884692837E-3</v>
      </c>
      <c r="AE31" s="252"/>
    </row>
    <row r="32" spans="1:31" ht="30" customHeight="1">
      <c r="A32" s="69" t="s">
        <v>103</v>
      </c>
      <c r="B32" s="51"/>
      <c r="C32" s="57">
        <v>0</v>
      </c>
      <c r="E32" s="198">
        <v>12728982325</v>
      </c>
      <c r="F32" s="198"/>
      <c r="G32" s="198">
        <v>0</v>
      </c>
      <c r="I32" s="297">
        <f t="shared" si="6"/>
        <v>12728982325</v>
      </c>
      <c r="J32" s="297"/>
      <c r="K32" s="199"/>
      <c r="M32" s="57">
        <v>0</v>
      </c>
      <c r="O32" s="198"/>
      <c r="P32" s="198">
        <v>11831418996</v>
      </c>
      <c r="Q32" s="198"/>
      <c r="R32" s="198">
        <v>0</v>
      </c>
      <c r="T32" s="191">
        <f t="shared" si="2"/>
        <v>11831418996</v>
      </c>
      <c r="V32" s="241">
        <v>2.682867406135437E-2</v>
      </c>
      <c r="AE32" s="252"/>
    </row>
    <row r="33" spans="1:31" ht="30" customHeight="1">
      <c r="A33" s="69" t="s">
        <v>104</v>
      </c>
      <c r="B33" s="51"/>
      <c r="C33" s="57">
        <v>0</v>
      </c>
      <c r="E33" s="198">
        <v>6991996602</v>
      </c>
      <c r="F33" s="198"/>
      <c r="G33" s="198">
        <v>1795388233</v>
      </c>
      <c r="I33" s="297">
        <f>C33+E33+G33</f>
        <v>8787384835</v>
      </c>
      <c r="J33" s="297"/>
      <c r="K33" s="199"/>
      <c r="M33" s="57">
        <v>0</v>
      </c>
      <c r="O33" s="198"/>
      <c r="P33" s="198">
        <v>12439252781</v>
      </c>
      <c r="Q33" s="198"/>
      <c r="R33" s="198">
        <v>1795388233</v>
      </c>
      <c r="T33" s="191">
        <f t="shared" si="2"/>
        <v>14234641014</v>
      </c>
      <c r="V33" s="240">
        <v>3.227816919290117E-2</v>
      </c>
      <c r="AE33" s="252"/>
    </row>
    <row r="34" spans="1:31" ht="30" customHeight="1">
      <c r="A34" s="69" t="s">
        <v>144</v>
      </c>
      <c r="B34" s="51"/>
      <c r="C34" s="57">
        <v>0</v>
      </c>
      <c r="E34" s="198">
        <v>4553298457</v>
      </c>
      <c r="F34" s="198"/>
      <c r="G34" s="198">
        <v>1315551131</v>
      </c>
      <c r="I34" s="297">
        <f t="shared" ref="I34:I40" si="7">C34+E34+G34</f>
        <v>5868849588</v>
      </c>
      <c r="J34" s="297"/>
      <c r="K34" s="199"/>
      <c r="M34" s="57">
        <v>0</v>
      </c>
      <c r="O34" s="198"/>
      <c r="P34" s="198">
        <v>4553298457</v>
      </c>
      <c r="Q34" s="198"/>
      <c r="R34" s="198">
        <v>1315551131</v>
      </c>
      <c r="T34" s="191">
        <f t="shared" si="2"/>
        <v>5868849588</v>
      </c>
      <c r="V34" s="240">
        <v>1.3308078495470254E-2</v>
      </c>
      <c r="AE34" s="252"/>
    </row>
    <row r="35" spans="1:31" ht="30" customHeight="1">
      <c r="A35" s="69" t="s">
        <v>106</v>
      </c>
      <c r="B35" s="51"/>
      <c r="C35" s="57">
        <v>0</v>
      </c>
      <c r="E35" s="198">
        <v>1916794399</v>
      </c>
      <c r="F35" s="198"/>
      <c r="G35" s="198">
        <v>0</v>
      </c>
      <c r="I35" s="297">
        <f t="shared" si="7"/>
        <v>1916794399</v>
      </c>
      <c r="J35" s="297"/>
      <c r="K35" s="199"/>
      <c r="M35" s="57">
        <v>0</v>
      </c>
      <c r="O35" s="198"/>
      <c r="P35" s="198">
        <v>3593625014</v>
      </c>
      <c r="Q35" s="198"/>
      <c r="R35" s="198">
        <v>0</v>
      </c>
      <c r="T35" s="191">
        <f t="shared" si="2"/>
        <v>3593625014</v>
      </c>
      <c r="V35" s="240">
        <v>8.1488276454355427E-3</v>
      </c>
      <c r="AE35" s="252"/>
    </row>
    <row r="36" spans="1:31" ht="30" customHeight="1">
      <c r="A36" s="69" t="s">
        <v>134</v>
      </c>
      <c r="B36" s="51"/>
      <c r="C36" s="57">
        <v>0</v>
      </c>
      <c r="E36" s="198">
        <v>78281</v>
      </c>
      <c r="F36" s="198"/>
      <c r="G36" s="198">
        <v>0</v>
      </c>
      <c r="I36" s="297">
        <f t="shared" si="7"/>
        <v>78281</v>
      </c>
      <c r="J36" s="297"/>
      <c r="K36" s="199"/>
      <c r="M36" s="57">
        <v>0</v>
      </c>
      <c r="O36" s="198"/>
      <c r="P36" s="198">
        <v>2228040</v>
      </c>
      <c r="Q36" s="198"/>
      <c r="R36" s="198">
        <v>0</v>
      </c>
      <c r="T36" s="191">
        <f t="shared" si="2"/>
        <v>2228040</v>
      </c>
      <c r="V36" s="241">
        <v>5.0522561136469776E-6</v>
      </c>
      <c r="AE36" s="252"/>
    </row>
    <row r="37" spans="1:31" ht="30" customHeight="1">
      <c r="A37" s="69" t="s">
        <v>107</v>
      </c>
      <c r="B37" s="51"/>
      <c r="C37" s="57">
        <v>0</v>
      </c>
      <c r="E37" s="198">
        <v>-3766233309</v>
      </c>
      <c r="F37" s="198"/>
      <c r="G37" s="198">
        <v>0</v>
      </c>
      <c r="I37" s="297">
        <f t="shared" si="7"/>
        <v>-3766233309</v>
      </c>
      <c r="J37" s="297"/>
      <c r="K37" s="199"/>
      <c r="M37" s="57">
        <v>0</v>
      </c>
      <c r="O37" s="198"/>
      <c r="P37" s="198">
        <v>-3366703190</v>
      </c>
      <c r="Q37" s="198"/>
      <c r="R37" s="198">
        <v>0</v>
      </c>
      <c r="T37" s="191">
        <f t="shared" si="2"/>
        <v>-3366703190</v>
      </c>
      <c r="V37" s="240">
        <v>-7.6342645439544544E-3</v>
      </c>
      <c r="AE37" s="252"/>
    </row>
    <row r="38" spans="1:31" ht="30" customHeight="1">
      <c r="A38" s="69" t="s">
        <v>108</v>
      </c>
      <c r="B38" s="51"/>
      <c r="C38" s="57">
        <f>'درآمد سود سهام'!M13</f>
        <v>0</v>
      </c>
      <c r="E38" s="198">
        <v>30172558016</v>
      </c>
      <c r="F38" s="198"/>
      <c r="G38" s="198">
        <v>0</v>
      </c>
      <c r="I38" s="297">
        <f t="shared" si="7"/>
        <v>30172558016</v>
      </c>
      <c r="J38" s="297"/>
      <c r="K38" s="199"/>
      <c r="M38" s="57">
        <v>0</v>
      </c>
      <c r="O38" s="198"/>
      <c r="P38" s="198">
        <v>28951877725</v>
      </c>
      <c r="Q38" s="198"/>
      <c r="R38" s="198">
        <v>0</v>
      </c>
      <c r="T38" s="191">
        <f t="shared" si="2"/>
        <v>28951877725</v>
      </c>
      <c r="V38" s="240">
        <v>6.5650662123521566E-2</v>
      </c>
      <c r="AE38" s="252"/>
    </row>
    <row r="39" spans="1:31" ht="30" customHeight="1">
      <c r="A39" s="69" t="s">
        <v>114</v>
      </c>
      <c r="B39" s="51"/>
      <c r="C39" s="57"/>
      <c r="E39" s="198">
        <v>0</v>
      </c>
      <c r="F39" s="198"/>
      <c r="G39" s="198">
        <v>755307301</v>
      </c>
      <c r="I39" s="297">
        <f t="shared" ref="I39" si="8">C39+E39+G39</f>
        <v>755307301</v>
      </c>
      <c r="J39" s="297"/>
      <c r="K39" s="199"/>
      <c r="M39" s="57">
        <f>'درآمد سود سهام'!S9</f>
        <v>290274864</v>
      </c>
      <c r="O39" s="198"/>
      <c r="P39" s="198">
        <v>0</v>
      </c>
      <c r="Q39" s="198"/>
      <c r="R39" s="198">
        <v>882063146</v>
      </c>
      <c r="T39" s="191">
        <f t="shared" si="2"/>
        <v>1172338010</v>
      </c>
      <c r="V39" s="240">
        <v>2.6583687358769283E-3</v>
      </c>
      <c r="AE39" s="252"/>
    </row>
    <row r="40" spans="1:31" ht="30" customHeight="1">
      <c r="A40" s="69" t="s">
        <v>109</v>
      </c>
      <c r="B40" s="51"/>
      <c r="C40" s="57">
        <v>0</v>
      </c>
      <c r="E40" s="198">
        <v>4862709191</v>
      </c>
      <c r="F40" s="198"/>
      <c r="G40" s="198">
        <v>1019223125</v>
      </c>
      <c r="I40" s="297">
        <f t="shared" si="7"/>
        <v>5881932316</v>
      </c>
      <c r="J40" s="297"/>
      <c r="K40" s="199"/>
      <c r="M40" s="57">
        <f>'درآمد سود سهام'!S8</f>
        <v>205000000</v>
      </c>
      <c r="O40" s="198"/>
      <c r="P40" s="198">
        <v>1143374112</v>
      </c>
      <c r="Q40" s="198"/>
      <c r="R40" s="198">
        <v>1019223125</v>
      </c>
      <c r="T40" s="191">
        <f t="shared" si="2"/>
        <v>2367597237</v>
      </c>
      <c r="V40" s="240">
        <v>5.3687131358893655E-3</v>
      </c>
      <c r="AE40" s="252"/>
    </row>
    <row r="41" spans="1:31" ht="30" customHeight="1">
      <c r="A41" s="69" t="s">
        <v>118</v>
      </c>
      <c r="B41" s="51"/>
      <c r="C41" s="57">
        <v>0</v>
      </c>
      <c r="E41" s="198">
        <v>17844908777</v>
      </c>
      <c r="F41" s="198"/>
      <c r="G41" s="198">
        <v>6369280196</v>
      </c>
      <c r="I41" s="297">
        <f t="shared" ref="I41" si="9">C41+E41+G41</f>
        <v>24214188973</v>
      </c>
      <c r="J41" s="297"/>
      <c r="K41" s="199"/>
      <c r="M41" s="57">
        <f>'درآمد سود سهام'!S10</f>
        <v>8096160235</v>
      </c>
      <c r="O41" s="198"/>
      <c r="P41" s="198">
        <v>25020364023</v>
      </c>
      <c r="Q41" s="198"/>
      <c r="R41" s="198">
        <v>6369280196</v>
      </c>
      <c r="T41" s="191">
        <f t="shared" si="2"/>
        <v>39485804454</v>
      </c>
      <c r="V41" s="240">
        <v>8.9537170317853618E-2</v>
      </c>
      <c r="AE41" s="252"/>
    </row>
    <row r="42" spans="1:31" ht="30" customHeight="1">
      <c r="A42" s="69" t="s">
        <v>110</v>
      </c>
      <c r="B42" s="51"/>
      <c r="C42" s="57">
        <v>0</v>
      </c>
      <c r="E42" s="198">
        <v>8205690254</v>
      </c>
      <c r="F42" s="198"/>
      <c r="G42" s="198">
        <v>2629653682</v>
      </c>
      <c r="I42" s="297">
        <f>C42+E42+G42</f>
        <v>10835343936</v>
      </c>
      <c r="J42" s="297"/>
      <c r="K42" s="199"/>
      <c r="M42" s="57">
        <f>'درآمد سود سهام'!S12</f>
        <v>481372385</v>
      </c>
      <c r="O42" s="198"/>
      <c r="P42" s="198">
        <v>8461808207</v>
      </c>
      <c r="Q42" s="198"/>
      <c r="R42" s="198">
        <v>2629653682</v>
      </c>
      <c r="T42" s="191">
        <f t="shared" si="2"/>
        <v>11572834274</v>
      </c>
      <c r="V42" s="240">
        <v>2.6242312845837501E-2</v>
      </c>
      <c r="AE42" s="252"/>
    </row>
    <row r="43" spans="1:31" ht="30" customHeight="1">
      <c r="A43" s="69" t="s">
        <v>136</v>
      </c>
      <c r="B43" s="51"/>
      <c r="C43" s="57">
        <v>0</v>
      </c>
      <c r="E43" s="198">
        <v>-14054884477</v>
      </c>
      <c r="F43" s="198"/>
      <c r="G43" s="198">
        <v>0</v>
      </c>
      <c r="I43" s="297">
        <f t="shared" ref="I43:I44" si="10">C43+E43+G43</f>
        <v>-14054884477</v>
      </c>
      <c r="J43" s="297"/>
      <c r="K43" s="199"/>
      <c r="M43" s="57">
        <v>0</v>
      </c>
      <c r="O43" s="198"/>
      <c r="P43" s="198">
        <v>-14054884477</v>
      </c>
      <c r="Q43" s="198"/>
      <c r="R43" s="198">
        <v>0</v>
      </c>
      <c r="T43" s="191">
        <f t="shared" si="2"/>
        <v>-14054884477</v>
      </c>
      <c r="V43" s="241">
        <v>-3.1870557093016845E-2</v>
      </c>
      <c r="AE43" s="252"/>
    </row>
    <row r="44" spans="1:31" ht="30" customHeight="1">
      <c r="A44" s="69" t="s">
        <v>111</v>
      </c>
      <c r="B44" s="51"/>
      <c r="C44" s="57">
        <v>0</v>
      </c>
      <c r="E44" s="198">
        <v>-176298229</v>
      </c>
      <c r="F44" s="198"/>
      <c r="G44" s="198">
        <v>65581640</v>
      </c>
      <c r="I44" s="297">
        <f t="shared" si="10"/>
        <v>-110716589</v>
      </c>
      <c r="J44" s="297"/>
      <c r="K44" s="199"/>
      <c r="M44" s="57">
        <v>0</v>
      </c>
      <c r="O44" s="198"/>
      <c r="P44" s="198">
        <v>-464270155</v>
      </c>
      <c r="Q44" s="198"/>
      <c r="R44" s="198">
        <v>65581640</v>
      </c>
      <c r="T44" s="191">
        <f t="shared" si="2"/>
        <v>-398688515</v>
      </c>
      <c r="V44" s="241">
        <v>-9.0405759651962481E-4</v>
      </c>
      <c r="AE44" s="252"/>
    </row>
    <row r="45" spans="1:31" ht="30" customHeight="1">
      <c r="A45" s="69" t="s">
        <v>137</v>
      </c>
      <c r="C45" s="57">
        <v>0</v>
      </c>
      <c r="E45" s="198">
        <v>-24153863</v>
      </c>
      <c r="G45" s="57">
        <v>0</v>
      </c>
      <c r="I45" s="297">
        <f t="shared" ref="I45:I49" si="11">C45+E45+G45</f>
        <v>-24153863</v>
      </c>
      <c r="J45" s="297"/>
      <c r="M45" s="57">
        <v>0</v>
      </c>
      <c r="O45" s="237"/>
      <c r="P45" s="198">
        <v>-24153863</v>
      </c>
      <c r="R45" s="57">
        <v>0</v>
      </c>
      <c r="T45" s="191">
        <f t="shared" si="2"/>
        <v>-24153863</v>
      </c>
      <c r="V45" s="241">
        <v>-5.4770785986760349E-5</v>
      </c>
      <c r="AE45" s="252"/>
    </row>
    <row r="46" spans="1:31" ht="30" customHeight="1">
      <c r="A46" s="69" t="s">
        <v>141</v>
      </c>
      <c r="C46" s="57">
        <v>0</v>
      </c>
      <c r="E46" s="198">
        <v>-630171236</v>
      </c>
      <c r="G46" s="57">
        <v>0</v>
      </c>
      <c r="I46" s="297">
        <f t="shared" si="11"/>
        <v>-630171236</v>
      </c>
      <c r="J46" s="297"/>
      <c r="M46" s="57">
        <v>0</v>
      </c>
      <c r="O46" s="68"/>
      <c r="P46" s="198">
        <v>-630171236</v>
      </c>
      <c r="R46" s="57">
        <v>0</v>
      </c>
      <c r="T46" s="191">
        <f t="shared" si="2"/>
        <v>-630171236</v>
      </c>
      <c r="V46" s="241">
        <v>-1.428962891027752E-3</v>
      </c>
      <c r="AE46" s="252"/>
    </row>
    <row r="47" spans="1:31" ht="30" customHeight="1">
      <c r="A47" s="69" t="s">
        <v>112</v>
      </c>
      <c r="C47" s="57">
        <v>0</v>
      </c>
      <c r="E47" s="198">
        <v>318330911</v>
      </c>
      <c r="G47" s="57">
        <v>0</v>
      </c>
      <c r="I47" s="297">
        <f t="shared" si="11"/>
        <v>318330911</v>
      </c>
      <c r="J47" s="297"/>
      <c r="M47" s="57">
        <v>0</v>
      </c>
      <c r="P47" s="198">
        <v>629123189</v>
      </c>
      <c r="R47" s="198">
        <v>2040</v>
      </c>
      <c r="T47" s="191">
        <f t="shared" si="2"/>
        <v>629125229</v>
      </c>
      <c r="V47" s="240">
        <v>1.4265909878030938E-3</v>
      </c>
      <c r="AE47" s="252"/>
    </row>
    <row r="48" spans="1:31" ht="30" customHeight="1">
      <c r="A48" s="69" t="s">
        <v>113</v>
      </c>
      <c r="C48" s="57">
        <v>0</v>
      </c>
      <c r="E48" s="198">
        <v>561704231</v>
      </c>
      <c r="G48" s="198">
        <v>2233728745</v>
      </c>
      <c r="I48" s="297">
        <f t="shared" si="11"/>
        <v>2795432976</v>
      </c>
      <c r="J48" s="297"/>
      <c r="M48" s="57">
        <v>0</v>
      </c>
      <c r="P48" s="198">
        <v>903697607</v>
      </c>
      <c r="R48" s="198">
        <v>2233728745</v>
      </c>
      <c r="T48" s="191">
        <f t="shared" si="2"/>
        <v>3137426352</v>
      </c>
      <c r="V48" s="240">
        <v>7.1143612628180534E-3</v>
      </c>
      <c r="AE48" s="252"/>
    </row>
    <row r="49" spans="1:33" ht="30" customHeight="1">
      <c r="A49" s="69" t="s">
        <v>168</v>
      </c>
      <c r="C49" s="57">
        <v>0</v>
      </c>
      <c r="E49" s="198">
        <v>33710037667</v>
      </c>
      <c r="G49" s="57">
        <v>0</v>
      </c>
      <c r="I49" s="297">
        <f t="shared" si="11"/>
        <v>33710037667</v>
      </c>
      <c r="J49" s="297"/>
      <c r="M49" s="57">
        <v>0</v>
      </c>
      <c r="P49" s="198">
        <v>43027584755</v>
      </c>
      <c r="R49" s="198">
        <v>0</v>
      </c>
      <c r="T49" s="191">
        <f t="shared" si="2"/>
        <v>43027584755</v>
      </c>
      <c r="V49" s="240">
        <v>9.7568435994826064E-2</v>
      </c>
      <c r="AE49" s="252"/>
    </row>
    <row r="50" spans="1:33" ht="30" customHeight="1">
      <c r="A50" s="69" t="s">
        <v>170</v>
      </c>
      <c r="C50" s="57">
        <v>0</v>
      </c>
      <c r="E50" s="198">
        <v>0</v>
      </c>
      <c r="G50" s="198">
        <v>272139509</v>
      </c>
      <c r="H50" s="198"/>
      <c r="I50" s="297">
        <f t="shared" ref="I50:I51" si="12">C50+E50+G50</f>
        <v>272139509</v>
      </c>
      <c r="J50" s="297"/>
      <c r="K50" s="198"/>
      <c r="L50" s="198"/>
      <c r="M50" s="57">
        <v>0</v>
      </c>
      <c r="N50" s="198"/>
      <c r="O50" s="198"/>
      <c r="P50" s="198"/>
      <c r="Q50" s="198"/>
      <c r="R50" s="198">
        <v>272139509</v>
      </c>
      <c r="T50" s="191">
        <f t="shared" si="2"/>
        <v>272139509</v>
      </c>
      <c r="V50" s="240">
        <v>6.1709776220810072E-4</v>
      </c>
      <c r="AE50" s="252"/>
    </row>
    <row r="51" spans="1:33" ht="30" customHeight="1">
      <c r="A51" s="69" t="s">
        <v>169</v>
      </c>
      <c r="C51" s="57">
        <v>0</v>
      </c>
      <c r="E51" s="198">
        <v>-256830405</v>
      </c>
      <c r="G51" s="57">
        <v>0</v>
      </c>
      <c r="I51" s="297">
        <f t="shared" si="12"/>
        <v>-256830405</v>
      </c>
      <c r="J51" s="297"/>
      <c r="M51" s="57">
        <v>0</v>
      </c>
      <c r="P51" s="198">
        <v>-256830405</v>
      </c>
      <c r="R51" s="198">
        <v>0</v>
      </c>
      <c r="T51" s="191">
        <f t="shared" si="2"/>
        <v>-256830405</v>
      </c>
      <c r="V51" s="241">
        <v>-5.823831636019458E-4</v>
      </c>
      <c r="AE51" s="252"/>
    </row>
    <row r="52" spans="1:33" ht="30" customHeight="1">
      <c r="A52" s="69" t="s">
        <v>133</v>
      </c>
      <c r="C52" s="57">
        <v>0</v>
      </c>
      <c r="E52" s="198">
        <v>0</v>
      </c>
      <c r="G52" s="297">
        <v>890153250</v>
      </c>
      <c r="H52" s="297"/>
      <c r="I52" s="297">
        <f t="shared" ref="I52:I55" si="13">C52+E52+G52</f>
        <v>890153250</v>
      </c>
      <c r="J52" s="297"/>
      <c r="M52" s="57">
        <v>0</v>
      </c>
      <c r="P52" s="198">
        <v>0</v>
      </c>
      <c r="R52" s="191">
        <v>619062993</v>
      </c>
      <c r="T52" s="191">
        <f t="shared" si="2"/>
        <v>619062993</v>
      </c>
      <c r="V52" s="240">
        <v>1.4037740754729924E-3</v>
      </c>
      <c r="AE52" s="252"/>
    </row>
    <row r="53" spans="1:33" ht="30" customHeight="1">
      <c r="A53" s="206" t="s">
        <v>117</v>
      </c>
      <c r="C53" s="57">
        <v>0</v>
      </c>
      <c r="E53" s="198">
        <v>0</v>
      </c>
      <c r="G53" s="198">
        <v>11161361775</v>
      </c>
      <c r="H53" s="198"/>
      <c r="I53" s="297">
        <f t="shared" si="13"/>
        <v>11161361775</v>
      </c>
      <c r="J53" s="297"/>
      <c r="M53" s="57">
        <v>0</v>
      </c>
      <c r="P53" s="198">
        <v>0</v>
      </c>
      <c r="R53" s="191">
        <v>11161361775</v>
      </c>
      <c r="T53" s="191">
        <f t="shared" si="2"/>
        <v>11161361775</v>
      </c>
      <c r="V53" s="240">
        <v>2.5309266559114484E-2</v>
      </c>
      <c r="AE53" s="252"/>
    </row>
    <row r="54" spans="1:33" ht="30" customHeight="1">
      <c r="A54" s="206" t="s">
        <v>164</v>
      </c>
      <c r="C54" s="57">
        <v>0</v>
      </c>
      <c r="E54" s="198">
        <v>0</v>
      </c>
      <c r="G54" s="198">
        <v>-1123535848</v>
      </c>
      <c r="H54" s="198"/>
      <c r="I54" s="297">
        <f t="shared" si="13"/>
        <v>-1123535848</v>
      </c>
      <c r="J54" s="297"/>
      <c r="M54" s="57">
        <v>0</v>
      </c>
      <c r="P54" s="198">
        <v>0</v>
      </c>
      <c r="R54" s="191">
        <v>-1123535848</v>
      </c>
      <c r="T54" s="191">
        <f t="shared" si="2"/>
        <v>-1123535848</v>
      </c>
      <c r="V54" s="241">
        <v>-2.5477059913464489E-3</v>
      </c>
      <c r="AE54" s="252"/>
    </row>
    <row r="55" spans="1:33" ht="30" customHeight="1">
      <c r="A55" s="206" t="s">
        <v>165</v>
      </c>
      <c r="C55" s="57">
        <v>0</v>
      </c>
      <c r="E55" s="198">
        <v>0</v>
      </c>
      <c r="G55" s="198">
        <v>96680855</v>
      </c>
      <c r="H55" s="198"/>
      <c r="I55" s="297">
        <f t="shared" si="13"/>
        <v>96680855</v>
      </c>
      <c r="J55" s="297"/>
      <c r="M55" s="57">
        <v>0</v>
      </c>
      <c r="P55" s="198">
        <v>0</v>
      </c>
      <c r="R55" s="191">
        <v>96680855</v>
      </c>
      <c r="T55" s="191">
        <f t="shared" si="2"/>
        <v>96680855</v>
      </c>
      <c r="V55" s="240">
        <v>2.1923145039872129E-4</v>
      </c>
      <c r="AE55" s="252"/>
    </row>
    <row r="56" spans="1:33" s="218" customFormat="1" ht="30" customHeight="1" thickBot="1">
      <c r="A56" s="242"/>
      <c r="B56" s="243"/>
      <c r="C56" s="245">
        <f t="shared" ref="C56:D56" si="14">SUM(C11:C49)</f>
        <v>0</v>
      </c>
      <c r="D56" s="244">
        <f t="shared" si="14"/>
        <v>0</v>
      </c>
      <c r="E56" s="245">
        <f>SUM(E11:E51)</f>
        <v>245238390348</v>
      </c>
      <c r="F56" s="244">
        <f>SUM(F11:F49)</f>
        <v>0</v>
      </c>
      <c r="G56" s="245">
        <f>SUM(G8:H55)</f>
        <v>81234511260</v>
      </c>
      <c r="H56" s="244">
        <f>SUM(H11:H49)</f>
        <v>0</v>
      </c>
      <c r="I56" s="245">
        <f>SUM(I8:J55)</f>
        <v>326472901608</v>
      </c>
      <c r="J56" s="244">
        <f t="shared" ref="J56:O56" si="15">SUM(J11:J49)</f>
        <v>0</v>
      </c>
      <c r="K56" s="245">
        <f t="shared" si="15"/>
        <v>0</v>
      </c>
      <c r="L56" s="244">
        <f t="shared" si="15"/>
        <v>0</v>
      </c>
      <c r="M56" s="245">
        <f t="shared" si="15"/>
        <v>19107632720</v>
      </c>
      <c r="N56" s="244">
        <f t="shared" si="15"/>
        <v>0</v>
      </c>
      <c r="O56" s="244">
        <f t="shared" si="15"/>
        <v>0</v>
      </c>
      <c r="P56" s="245">
        <f>SUM(P11:P51)</f>
        <v>336102098066</v>
      </c>
      <c r="Q56" s="244">
        <f>SUM(Q11:Q49)</f>
        <v>0</v>
      </c>
      <c r="R56" s="245">
        <f>SUM(R8:R55)</f>
        <v>85789290222</v>
      </c>
      <c r="S56" s="244">
        <f>SUM(S11:S49)</f>
        <v>0</v>
      </c>
      <c r="T56" s="245">
        <f>SUM(T8:T55)</f>
        <v>440999021008</v>
      </c>
      <c r="U56" s="243"/>
      <c r="V56" s="256">
        <f>SUM(V8:V55)</f>
        <v>0.99999999999999978</v>
      </c>
      <c r="W56" s="246"/>
      <c r="X56" s="247"/>
      <c r="Y56" s="248"/>
      <c r="Z56" s="249"/>
      <c r="AA56" s="249"/>
      <c r="AB56" s="249"/>
      <c r="AC56" s="249"/>
      <c r="AD56" s="249"/>
      <c r="AE56" s="255"/>
      <c r="AF56" s="250"/>
      <c r="AG56" s="251"/>
    </row>
    <row r="57" spans="1:33" ht="30" customHeight="1" thickTop="1">
      <c r="E57" s="198"/>
      <c r="P57" s="198"/>
    </row>
    <row r="58" spans="1:33" ht="30" customHeight="1">
      <c r="E58" s="198"/>
      <c r="P58" s="198"/>
    </row>
    <row r="59" spans="1:33" ht="30" customHeight="1">
      <c r="P59" s="198"/>
    </row>
  </sheetData>
  <mergeCells count="61">
    <mergeCell ref="I48:J48"/>
    <mergeCell ref="I49:J49"/>
    <mergeCell ref="I13:J13"/>
    <mergeCell ref="I14:J14"/>
    <mergeCell ref="I37:J37"/>
    <mergeCell ref="I15:J15"/>
    <mergeCell ref="I16:J16"/>
    <mergeCell ref="I17:J17"/>
    <mergeCell ref="I18:J18"/>
    <mergeCell ref="I19:J19"/>
    <mergeCell ref="I20:J20"/>
    <mergeCell ref="I21:J21"/>
    <mergeCell ref="I26:J26"/>
    <mergeCell ref="I24:J24"/>
    <mergeCell ref="I38:J38"/>
    <mergeCell ref="A1:V1"/>
    <mergeCell ref="A2:V2"/>
    <mergeCell ref="A3:V3"/>
    <mergeCell ref="C5:K5"/>
    <mergeCell ref="M5:V5"/>
    <mergeCell ref="A4:V4"/>
    <mergeCell ref="C6:C7"/>
    <mergeCell ref="E6:E7"/>
    <mergeCell ref="G6:G7"/>
    <mergeCell ref="M6:M7"/>
    <mergeCell ref="R6:R7"/>
    <mergeCell ref="O6:P7"/>
    <mergeCell ref="I11:J11"/>
    <mergeCell ref="I12:J12"/>
    <mergeCell ref="Y6:AD6"/>
    <mergeCell ref="I6:K6"/>
    <mergeCell ref="T6:V6"/>
    <mergeCell ref="I36:J36"/>
    <mergeCell ref="I31:J31"/>
    <mergeCell ref="I32:J32"/>
    <mergeCell ref="I33:J33"/>
    <mergeCell ref="I28:J28"/>
    <mergeCell ref="I29:J29"/>
    <mergeCell ref="I30:J30"/>
    <mergeCell ref="I22:J22"/>
    <mergeCell ref="I34:J34"/>
    <mergeCell ref="I35:J35"/>
    <mergeCell ref="I25:J25"/>
    <mergeCell ref="I27:J27"/>
    <mergeCell ref="I23:J23"/>
    <mergeCell ref="I53:J53"/>
    <mergeCell ref="I54:J54"/>
    <mergeCell ref="I55:J55"/>
    <mergeCell ref="G52:H52"/>
    <mergeCell ref="I39:J39"/>
    <mergeCell ref="I50:J50"/>
    <mergeCell ref="I51:J51"/>
    <mergeCell ref="I52:J52"/>
    <mergeCell ref="I43:J43"/>
    <mergeCell ref="I44:J44"/>
    <mergeCell ref="I40:J40"/>
    <mergeCell ref="I41:J41"/>
    <mergeCell ref="I42:J42"/>
    <mergeCell ref="I45:J45"/>
    <mergeCell ref="I46:J46"/>
    <mergeCell ref="I47:J47"/>
  </mergeCells>
  <pageMargins left="0.39" right="0.39" top="0.39" bottom="0.39" header="0" footer="0"/>
  <pageSetup scale="58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  <pageSetUpPr fitToPage="1"/>
  </sheetPr>
  <dimension ref="A1:R17"/>
  <sheetViews>
    <sheetView rightToLeft="1" view="pageBreakPreview" zoomScaleNormal="100" zoomScaleSheetLayoutView="100" workbookViewId="0">
      <selection sqref="A1:R1"/>
    </sheetView>
  </sheetViews>
  <sheetFormatPr defaultRowHeight="12.75"/>
  <cols>
    <col min="1" max="1" width="6.7109375" bestFit="1" customWidth="1"/>
    <col min="2" max="2" width="24.42578125" style="51" customWidth="1"/>
    <col min="3" max="3" width="1.28515625" style="51" customWidth="1"/>
    <col min="4" max="4" width="17.42578125" style="51" bestFit="1" customWidth="1"/>
    <col min="5" max="5" width="1.28515625" style="51" customWidth="1"/>
    <col min="6" max="6" width="16.85546875" style="51" customWidth="1"/>
    <col min="7" max="7" width="1.28515625" style="51" customWidth="1"/>
    <col min="8" max="8" width="17.42578125" style="51" bestFit="1" customWidth="1"/>
    <col min="9" max="9" width="1.28515625" style="51" customWidth="1"/>
    <col min="10" max="10" width="17.42578125" style="51" bestFit="1" customWidth="1"/>
    <col min="11" max="11" width="1.28515625" style="51" customWidth="1"/>
    <col min="12" max="12" width="17.28515625" style="51" bestFit="1" customWidth="1"/>
    <col min="13" max="13" width="1.28515625" style="51" customWidth="1"/>
    <col min="14" max="14" width="16.42578125" style="51" bestFit="1" customWidth="1"/>
    <col min="15" max="15" width="1.28515625" style="51" customWidth="1"/>
    <col min="16" max="16" width="17.42578125" style="51" bestFit="1" customWidth="1"/>
    <col min="17" max="17" width="1.28515625" customWidth="1"/>
    <col min="18" max="18" width="17.42578125" bestFit="1" customWidth="1"/>
    <col min="19" max="19" width="0.28515625" customWidth="1"/>
  </cols>
  <sheetData>
    <row r="1" spans="1:18" s="9" customFormat="1" ht="30" customHeight="1">
      <c r="A1" s="280" t="s">
        <v>88</v>
      </c>
      <c r="B1" s="280"/>
      <c r="C1" s="280"/>
      <c r="D1" s="280"/>
      <c r="E1" s="280"/>
      <c r="F1" s="280"/>
      <c r="G1" s="280"/>
      <c r="H1" s="280"/>
      <c r="I1" s="280"/>
      <c r="J1" s="280"/>
      <c r="K1" s="280"/>
      <c r="L1" s="280"/>
      <c r="M1" s="280"/>
      <c r="N1" s="280"/>
      <c r="O1" s="280"/>
      <c r="P1" s="280"/>
      <c r="Q1" s="280"/>
      <c r="R1" s="280"/>
    </row>
    <row r="2" spans="1:18" s="9" customFormat="1" ht="30" customHeight="1">
      <c r="A2" s="280" t="s">
        <v>30</v>
      </c>
      <c r="B2" s="280"/>
      <c r="C2" s="280"/>
      <c r="D2" s="280"/>
      <c r="E2" s="280"/>
      <c r="F2" s="280"/>
      <c r="G2" s="280"/>
      <c r="H2" s="280"/>
      <c r="I2" s="280"/>
      <c r="J2" s="280"/>
      <c r="K2" s="280"/>
      <c r="L2" s="280"/>
      <c r="M2" s="280"/>
      <c r="N2" s="280"/>
      <c r="O2" s="280"/>
      <c r="P2" s="280"/>
      <c r="Q2" s="280"/>
      <c r="R2" s="280"/>
    </row>
    <row r="3" spans="1:18" s="9" customFormat="1" ht="30" customHeight="1">
      <c r="A3" s="280" t="s">
        <v>156</v>
      </c>
      <c r="B3" s="280"/>
      <c r="C3" s="280"/>
      <c r="D3" s="280"/>
      <c r="E3" s="280"/>
      <c r="F3" s="280"/>
      <c r="G3" s="280"/>
      <c r="H3" s="280"/>
      <c r="I3" s="280"/>
      <c r="J3" s="280"/>
      <c r="K3" s="280"/>
      <c r="L3" s="280"/>
      <c r="M3" s="280"/>
      <c r="N3" s="280"/>
      <c r="O3" s="280"/>
      <c r="P3" s="280"/>
      <c r="Q3" s="280"/>
      <c r="R3" s="280"/>
    </row>
    <row r="4" spans="1:18" s="9" customFormat="1" ht="30" customHeight="1"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</row>
    <row r="5" spans="1:18" s="10" customFormat="1" ht="30" customHeight="1">
      <c r="A5" s="282" t="s">
        <v>73</v>
      </c>
      <c r="B5" s="282"/>
      <c r="C5" s="282"/>
      <c r="D5" s="282"/>
      <c r="E5" s="282"/>
      <c r="F5" s="282"/>
      <c r="G5" s="282"/>
      <c r="H5" s="282"/>
      <c r="I5" s="282"/>
      <c r="J5" s="282"/>
      <c r="K5" s="282"/>
      <c r="L5" s="282"/>
      <c r="M5" s="282"/>
      <c r="N5" s="282"/>
      <c r="O5" s="282"/>
      <c r="P5" s="282"/>
      <c r="Q5" s="282"/>
      <c r="R5" s="282"/>
    </row>
    <row r="6" spans="1:18" s="9" customFormat="1" ht="30" customHeight="1">
      <c r="B6" s="49"/>
      <c r="C6" s="49"/>
      <c r="D6" s="300" t="s">
        <v>35</v>
      </c>
      <c r="E6" s="300"/>
      <c r="F6" s="300"/>
      <c r="G6" s="300"/>
      <c r="H6" s="300"/>
      <c r="I6" s="300"/>
      <c r="J6" s="300"/>
      <c r="K6" s="49"/>
      <c r="L6" s="283" t="str">
        <f>'درآمد سرمایه گذاری در سهام'!$M$5</f>
        <v>از ابتدای سال مالی تا پایان ماه</v>
      </c>
      <c r="M6" s="283"/>
      <c r="N6" s="283"/>
      <c r="O6" s="283"/>
      <c r="P6" s="283"/>
      <c r="Q6" s="283"/>
      <c r="R6" s="283"/>
    </row>
    <row r="7" spans="1:18" s="9" customFormat="1" ht="30" customHeight="1">
      <c r="A7" s="280"/>
      <c r="B7" s="280"/>
      <c r="C7" s="49"/>
      <c r="D7" s="50" t="s">
        <v>40</v>
      </c>
      <c r="E7" s="49"/>
      <c r="F7" s="50" t="s">
        <v>38</v>
      </c>
      <c r="G7" s="49"/>
      <c r="H7" s="50" t="s">
        <v>39</v>
      </c>
      <c r="I7" s="49"/>
      <c r="J7" s="50" t="s">
        <v>11</v>
      </c>
      <c r="K7" s="49"/>
      <c r="L7" s="50" t="s">
        <v>40</v>
      </c>
      <c r="M7" s="49"/>
      <c r="N7" s="50" t="s">
        <v>38</v>
      </c>
      <c r="O7" s="49"/>
      <c r="P7" s="50" t="s">
        <v>39</v>
      </c>
      <c r="R7" s="1" t="s">
        <v>11</v>
      </c>
    </row>
    <row r="8" spans="1:18" s="64" customFormat="1" ht="30" customHeight="1">
      <c r="A8" s="268"/>
      <c r="B8" s="268"/>
      <c r="D8" s="53">
        <v>0</v>
      </c>
      <c r="E8" s="172"/>
      <c r="F8" s="173">
        <v>0</v>
      </c>
      <c r="G8" s="172"/>
      <c r="H8" s="174">
        <v>0</v>
      </c>
      <c r="I8" s="172"/>
      <c r="J8" s="53">
        <f>D8+F8+H8</f>
        <v>0</v>
      </c>
      <c r="K8" s="172"/>
      <c r="L8" s="174">
        <v>0</v>
      </c>
      <c r="M8" s="172"/>
      <c r="N8" s="174">
        <v>0</v>
      </c>
      <c r="O8" s="172"/>
      <c r="P8" s="175">
        <v>0</v>
      </c>
      <c r="Q8" s="176"/>
      <c r="R8" s="177">
        <f>L8+N8+P8</f>
        <v>0</v>
      </c>
    </row>
    <row r="9" spans="1:18" s="15" customFormat="1" ht="30" customHeight="1" thickBot="1">
      <c r="A9" s="306" t="s">
        <v>11</v>
      </c>
      <c r="B9" s="306"/>
      <c r="C9" s="56"/>
      <c r="D9" s="74">
        <f>SUM(D8:D8)</f>
        <v>0</v>
      </c>
      <c r="E9" s="75"/>
      <c r="F9" s="128">
        <f>SUM(F8:F8)</f>
        <v>0</v>
      </c>
      <c r="G9" s="75"/>
      <c r="H9" s="74">
        <f>SUM(H8:H8)</f>
        <v>0</v>
      </c>
      <c r="I9" s="75"/>
      <c r="J9" s="74">
        <f>SUM(J8:J8)</f>
        <v>0</v>
      </c>
      <c r="K9" s="75"/>
      <c r="L9" s="74">
        <f>SUM(L8:L8)</f>
        <v>0</v>
      </c>
      <c r="M9" s="75"/>
      <c r="N9" s="74">
        <f>SUM(N8:N8)</f>
        <v>0</v>
      </c>
      <c r="O9" s="75"/>
      <c r="P9" s="74">
        <f>SUM(P8:P8)</f>
        <v>0</v>
      </c>
      <c r="Q9" s="13"/>
      <c r="R9" s="14">
        <f>SUM(R8:R8)</f>
        <v>0</v>
      </c>
    </row>
    <row r="14" spans="1:18">
      <c r="P14" s="52"/>
    </row>
    <row r="15" spans="1:18">
      <c r="P15" s="52"/>
    </row>
    <row r="16" spans="1:18">
      <c r="P16" s="52"/>
    </row>
    <row r="17" spans="16:16">
      <c r="P17" s="52"/>
    </row>
  </sheetData>
  <mergeCells count="9">
    <mergeCell ref="A7:B7"/>
    <mergeCell ref="A8:B8"/>
    <mergeCell ref="A9:B9"/>
    <mergeCell ref="A1:R1"/>
    <mergeCell ref="A2:R2"/>
    <mergeCell ref="A3:R3"/>
    <mergeCell ref="D6:J6"/>
    <mergeCell ref="L6:R6"/>
    <mergeCell ref="A5:R5"/>
  </mergeCells>
  <pageMargins left="0.39" right="0.39" top="0.39" bottom="0.39" header="0" footer="0"/>
  <pageSetup scale="74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  <pageSetUpPr fitToPage="1"/>
  </sheetPr>
  <dimension ref="A1:P38"/>
  <sheetViews>
    <sheetView rightToLeft="1" view="pageBreakPreview" zoomScaleNormal="100" zoomScaleSheetLayoutView="100" workbookViewId="0">
      <selection activeCell="P13" sqref="P13"/>
    </sheetView>
  </sheetViews>
  <sheetFormatPr defaultRowHeight="12.75"/>
  <cols>
    <col min="1" max="1" width="21.140625" customWidth="1"/>
    <col min="2" max="2" width="1.28515625" customWidth="1"/>
    <col min="3" max="3" width="13" customWidth="1"/>
    <col min="4" max="4" width="1.28515625" customWidth="1"/>
    <col min="5" max="5" width="29.140625" bestFit="1" customWidth="1"/>
    <col min="6" max="6" width="1.28515625" customWidth="1"/>
    <col min="7" max="7" width="13" customWidth="1"/>
    <col min="8" max="8" width="1.28515625" customWidth="1"/>
    <col min="9" max="9" width="10.42578125" customWidth="1"/>
    <col min="10" max="10" width="9.140625" customWidth="1"/>
    <col min="11" max="11" width="1.28515625" customWidth="1"/>
    <col min="12" max="12" width="28.5703125" customWidth="1"/>
    <col min="13" max="13" width="1.28515625" customWidth="1"/>
    <col min="14" max="14" width="14.28515625" customWidth="1"/>
    <col min="15" max="15" width="1.28515625" customWidth="1"/>
    <col min="16" max="16" width="24.140625" customWidth="1"/>
    <col min="17" max="17" width="0.28515625" customWidth="1"/>
    <col min="46" max="46" width="9.140625" customWidth="1"/>
    <col min="47" max="47" width="11" bestFit="1" customWidth="1"/>
  </cols>
  <sheetData>
    <row r="1" spans="1:16" ht="29.1" customHeight="1">
      <c r="A1" s="265" t="s">
        <v>88</v>
      </c>
      <c r="B1" s="265"/>
      <c r="C1" s="265"/>
      <c r="D1" s="265"/>
      <c r="E1" s="265"/>
      <c r="F1" s="265"/>
      <c r="G1" s="265"/>
      <c r="H1" s="265"/>
      <c r="I1" s="265"/>
      <c r="J1" s="265"/>
      <c r="K1" s="265"/>
      <c r="L1" s="265"/>
      <c r="M1" s="265"/>
      <c r="N1" s="265"/>
      <c r="O1" s="265"/>
      <c r="P1" s="265"/>
    </row>
    <row r="2" spans="1:16" s="9" customFormat="1" ht="30" customHeight="1">
      <c r="A2" s="280" t="s">
        <v>30</v>
      </c>
      <c r="B2" s="280"/>
      <c r="C2" s="280"/>
      <c r="D2" s="280"/>
      <c r="E2" s="280"/>
      <c r="F2" s="280"/>
      <c r="G2" s="280"/>
      <c r="H2" s="280"/>
      <c r="I2" s="280"/>
      <c r="J2" s="280"/>
      <c r="K2" s="280"/>
      <c r="L2" s="280"/>
      <c r="M2" s="280"/>
      <c r="N2" s="280"/>
      <c r="O2" s="280"/>
      <c r="P2" s="280"/>
    </row>
    <row r="3" spans="1:16" s="9" customFormat="1" ht="30" customHeight="1">
      <c r="A3" s="280" t="s">
        <v>156</v>
      </c>
      <c r="B3" s="280"/>
      <c r="C3" s="280"/>
      <c r="D3" s="280"/>
      <c r="E3" s="280"/>
      <c r="F3" s="280"/>
      <c r="G3" s="280"/>
      <c r="H3" s="280"/>
      <c r="I3" s="280"/>
      <c r="J3" s="280"/>
      <c r="K3" s="280"/>
      <c r="L3" s="280"/>
      <c r="M3" s="280"/>
      <c r="N3" s="280"/>
      <c r="O3" s="280"/>
      <c r="P3" s="280"/>
    </row>
    <row r="4" spans="1:16" s="9" customFormat="1" ht="30" customHeight="1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</row>
    <row r="5" spans="1:16" s="10" customFormat="1" ht="30" customHeight="1">
      <c r="A5" s="282" t="s">
        <v>41</v>
      </c>
      <c r="B5" s="282"/>
      <c r="C5" s="282"/>
      <c r="D5" s="282"/>
      <c r="E5" s="282"/>
      <c r="F5" s="282"/>
      <c r="G5" s="282"/>
      <c r="H5" s="282"/>
      <c r="I5" s="282"/>
      <c r="J5" s="282"/>
      <c r="K5" s="282"/>
      <c r="L5" s="282"/>
      <c r="M5" s="282"/>
      <c r="N5" s="282"/>
      <c r="O5" s="282"/>
      <c r="P5" s="282"/>
    </row>
    <row r="6" spans="1:16" s="9" customFormat="1" ht="21" customHeight="1">
      <c r="A6" s="280" t="s">
        <v>44</v>
      </c>
      <c r="C6" s="280" t="s">
        <v>45</v>
      </c>
      <c r="E6" s="280" t="s">
        <v>46</v>
      </c>
      <c r="G6" s="280" t="s">
        <v>18</v>
      </c>
      <c r="I6" s="280" t="s">
        <v>47</v>
      </c>
      <c r="J6" s="280"/>
      <c r="L6" s="308" t="s">
        <v>42</v>
      </c>
      <c r="N6" s="280" t="s">
        <v>48</v>
      </c>
      <c r="P6" s="308" t="s">
        <v>43</v>
      </c>
    </row>
    <row r="7" spans="1:16" s="9" customFormat="1" ht="24.75" customHeight="1">
      <c r="A7" s="283"/>
      <c r="C7" s="283"/>
      <c r="E7" s="283"/>
      <c r="G7" s="293"/>
      <c r="I7" s="283"/>
      <c r="J7" s="283"/>
      <c r="L7" s="308"/>
      <c r="N7" s="293"/>
      <c r="P7" s="308"/>
    </row>
    <row r="8" spans="1:16" s="9" customFormat="1" ht="30" customHeight="1">
      <c r="A8" s="46"/>
      <c r="C8" s="46"/>
      <c r="E8" s="28"/>
      <c r="G8" s="47"/>
      <c r="I8" s="307"/>
      <c r="J8" s="307"/>
      <c r="L8" s="47"/>
      <c r="N8" s="47"/>
      <c r="P8" s="125"/>
    </row>
    <row r="9" spans="1:16" s="9" customFormat="1" ht="30" customHeight="1"/>
    <row r="15" spans="1:16" s="9" customFormat="1" ht="30" customHeight="1"/>
    <row r="16" spans="1:16" s="9" customFormat="1" ht="30" customHeight="1"/>
    <row r="17" s="9" customFormat="1" ht="30" customHeight="1"/>
    <row r="18" s="9" customFormat="1" ht="30" customHeight="1"/>
    <row r="19" s="9" customFormat="1" ht="30" customHeight="1"/>
    <row r="20" ht="14.45" customHeight="1"/>
    <row r="21" ht="14.45" customHeight="1"/>
    <row r="22" ht="14.45" customHeight="1"/>
    <row r="23" ht="14.45" customHeight="1"/>
    <row r="24" ht="14.45" customHeight="1"/>
    <row r="25" ht="14.45" customHeight="1"/>
    <row r="26" ht="14.45" customHeight="1"/>
    <row r="27" ht="14.45" customHeight="1"/>
    <row r="28" ht="14.45" customHeight="1"/>
    <row r="29" ht="14.45" customHeight="1"/>
    <row r="30" ht="14.45" customHeight="1"/>
    <row r="31" ht="14.45" customHeight="1"/>
    <row r="32" ht="14.45" customHeight="1"/>
    <row r="33" ht="14.45" customHeight="1"/>
    <row r="34" ht="14.45" customHeight="1"/>
    <row r="35" ht="14.45" customHeight="1"/>
    <row r="36" ht="14.45" customHeight="1"/>
    <row r="37" ht="14.45" customHeight="1"/>
    <row r="38" ht="14.45" customHeight="1"/>
  </sheetData>
  <mergeCells count="13">
    <mergeCell ref="A6:A7"/>
    <mergeCell ref="A5:P5"/>
    <mergeCell ref="A1:P1"/>
    <mergeCell ref="A2:P2"/>
    <mergeCell ref="A3:P3"/>
    <mergeCell ref="L6:L7"/>
    <mergeCell ref="P6:P7"/>
    <mergeCell ref="N6:N7"/>
    <mergeCell ref="I8:J8"/>
    <mergeCell ref="I6:J7"/>
    <mergeCell ref="G6:G7"/>
    <mergeCell ref="E6:E7"/>
    <mergeCell ref="C6:C7"/>
  </mergeCells>
  <pageMargins left="0.39" right="0.39" top="0.39" bottom="0.39" header="0" footer="0"/>
  <pageSetup scale="7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17</vt:i4>
      </vt:variant>
    </vt:vector>
  </HeadingPairs>
  <TitlesOfParts>
    <vt:vector size="33" baseType="lpstr">
      <vt:lpstr>صورت وضعیت</vt:lpstr>
      <vt:lpstr>سهام</vt:lpstr>
      <vt:lpstr>اوراق</vt:lpstr>
      <vt:lpstr>اوراق مشتقه</vt:lpstr>
      <vt:lpstr>سپرده</vt:lpstr>
      <vt:lpstr>درآمد</vt:lpstr>
      <vt:lpstr>درآمد سرمایه گذاری در سهام</vt:lpstr>
      <vt:lpstr>درآمد سرمایه گذاری در اوراق به</vt:lpstr>
      <vt:lpstr>مبالغ تخصیصی اوراق</vt:lpstr>
      <vt:lpstr>درآمد سود سپرده</vt:lpstr>
      <vt:lpstr>سایر درآمدها</vt:lpstr>
      <vt:lpstr>درآمد سود سهام</vt:lpstr>
      <vt:lpstr>سود اوراق بهادار</vt:lpstr>
      <vt:lpstr>درآمد ناشی از فروش</vt:lpstr>
      <vt:lpstr>درآمد ناشی از تغییر قیمت اوراق</vt:lpstr>
      <vt:lpstr>سود سپرده بانکی</vt:lpstr>
      <vt:lpstr>اوراق!Print_Area</vt:lpstr>
      <vt:lpstr>'اوراق مشتقه'!Print_Area</vt:lpstr>
      <vt:lpstr>درآمد!Print_Area</vt:lpstr>
      <vt:lpstr>'درآمد سرمایه گذاری در اوراق به'!Print_Area</vt:lpstr>
      <vt:lpstr>'درآمد سرمایه گذاری در سهام'!Print_Area</vt:lpstr>
      <vt:lpstr>'درآمد سود سپرده'!Print_Area</vt:lpstr>
      <vt:lpstr>'درآمد سود سهام'!Print_Area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سهام!Print_Area</vt:lpstr>
      <vt:lpstr>'سود اوراق بهادار'!Print_Area</vt:lpstr>
      <vt:lpstr>'صورت وضعیت'!Print_Area</vt:lpstr>
      <vt:lpstr>'مبالغ تخصیصی اوراق'!Print_Area</vt:lpstr>
      <vt:lpstr>'درآمد سرمایه گذاری در سهام'!Print_Titles</vt:lpstr>
      <vt:lpstr>'درآمد ناشی از تغییر قیمت اوراق'!Print_Titles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Amirhosein Eshtiaghi</dc:creator>
  <dc:description/>
  <cp:lastModifiedBy>KarAmooz</cp:lastModifiedBy>
  <cp:lastPrinted>2025-05-31T05:25:55Z</cp:lastPrinted>
  <dcterms:created xsi:type="dcterms:W3CDTF">2024-08-25T07:38:43Z</dcterms:created>
  <dcterms:modified xsi:type="dcterms:W3CDTF">2025-05-31T12:15:51Z</dcterms:modified>
</cp:coreProperties>
</file>