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5A9F97D4-4801-4E65-82D3-C7199B50CEAC}" xr6:coauthVersionLast="47" xr6:coauthVersionMax="47" xr10:uidLastSave="{00000000-0000-0000-0000-000000000000}"/>
  <bookViews>
    <workbookView xWindow="-120" yWindow="-120" windowWidth="29040" windowHeight="15720" tabRatio="929" activeTab="1" xr2:uid="{00000000-000D-0000-FFFF-FFFF00000000}"/>
  </bookViews>
  <sheets>
    <sheet name="صورت وضعیت" sheetId="1" r:id="rId1"/>
    <sheet name="سهام" sheetId="28" r:id="rId2"/>
    <sheet name="اوراق" sheetId="5" r:id="rId3"/>
    <sheet name="اوراق مشتقه" sheetId="3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مبالغ تخصیصی اوراق" sheetId="12" r:id="rId9"/>
    <sheet name="درآمد سود سپرده" sheetId="22" r:id="rId10"/>
    <sheet name="سایر درآمدها" sheetId="14" r:id="rId11"/>
    <sheet name="درآمد سود سهام" sheetId="15" r:id="rId12"/>
    <sheet name="سود اوراق بهادار" sheetId="17" r:id="rId13"/>
    <sheet name="درآمد ناشی از تغییر قیمت اوراق" sheetId="21" r:id="rId14"/>
    <sheet name="درآمد ناشی از فروش" sheetId="19" r:id="rId15"/>
    <sheet name="سود سپرده بانکی" sheetId="23" r:id="rId16"/>
  </sheets>
  <definedNames>
    <definedName name="_xlnm._FilterDatabase" localSheetId="14" hidden="1">'درآمد ناشی از فروش'!$A$1:$R$11</definedName>
    <definedName name="_xlnm.Print_Area" localSheetId="2">اوراق!$A$1:$AM$10</definedName>
    <definedName name="_xlnm.Print_Area" localSheetId="3">'اوراق مشتقه'!$A$1:$AU$12</definedName>
    <definedName name="_xlnm.Print_Area" localSheetId="5">درآمد!$A$1:$K$11</definedName>
    <definedName name="_xlnm.Print_Area" localSheetId="7">'درآمد سرمایه گذاری در اوراق به'!$A$1:$R$10</definedName>
    <definedName name="_xlnm.Print_Area" localSheetId="6">'درآمد سرمایه گذاری در سهام'!$A$1:$X$41</definedName>
    <definedName name="_xlnm.Print_Area" localSheetId="9">'درآمد سود سپرده'!$A$1:$K$10</definedName>
    <definedName name="_xlnm.Print_Area" localSheetId="11">'درآمد سود سهام'!$A$1:$T$14</definedName>
    <definedName name="_xlnm.Print_Area" localSheetId="13">'درآمد ناشی از تغییر قیمت اوراق'!$A$1:$R$40</definedName>
    <definedName name="_xlnm.Print_Area" localSheetId="14">'درآمد ناشی از فروش'!$A$1:$Q$11</definedName>
    <definedName name="_xlnm.Print_Area" localSheetId="10">'سایر درآمدها'!$A$1:$G$10</definedName>
    <definedName name="_xlnm.Print_Area" localSheetId="4">سپرده!$A$1:$M$13</definedName>
    <definedName name="_xlnm.Print_Area" localSheetId="1">سهام!$A$1:$AA$42</definedName>
    <definedName name="_xlnm.Print_Area" localSheetId="12">'سود اوراق بهادار'!$A$1:$T$13</definedName>
    <definedName name="_xlnm.Print_Area" localSheetId="0">'صورت وضعیت'!$A$1:$C$25</definedName>
    <definedName name="_xlnm.Print_Area" localSheetId="8">'مبالغ تخصیصی اوراق'!$A$1:$Q$9</definedName>
    <definedName name="_xlnm.Print_Titles" localSheetId="6">'درآمد سرمایه گذاری در سهام'!$5:$7</definedName>
    <definedName name="_xlnm.Print_Titles" localSheetId="13">'درآمد ناشی از تغییر قیمت اوراق'!$5:$6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2" i="28" l="1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E42" i="28"/>
  <c r="K31" i="28"/>
  <c r="K10" i="28"/>
  <c r="K22" i="28"/>
  <c r="K30" i="28"/>
  <c r="K20" i="28"/>
  <c r="K23" i="28"/>
  <c r="K37" i="28"/>
  <c r="K21" i="28"/>
  <c r="K35" i="28"/>
  <c r="K28" i="28"/>
  <c r="S33" i="28"/>
  <c r="K25" i="28"/>
  <c r="K16" i="28"/>
  <c r="K11" i="28"/>
  <c r="K14" i="28"/>
  <c r="K27" i="28"/>
  <c r="K24" i="28"/>
  <c r="K39" i="28"/>
  <c r="K38" i="28"/>
  <c r="K18" i="28"/>
  <c r="K36" i="28"/>
  <c r="K15" i="28"/>
  <c r="V41" i="9"/>
  <c r="T41" i="9"/>
  <c r="T39" i="9"/>
  <c r="T40" i="9"/>
  <c r="T33" i="9"/>
  <c r="T34" i="9"/>
  <c r="T35" i="9"/>
  <c r="T36" i="9"/>
  <c r="T37" i="9"/>
  <c r="T38" i="9"/>
  <c r="T27" i="9"/>
  <c r="T28" i="9"/>
  <c r="T29" i="9"/>
  <c r="T30" i="9"/>
  <c r="T31" i="9"/>
  <c r="T32" i="9"/>
  <c r="T18" i="9"/>
  <c r="T19" i="9"/>
  <c r="T20" i="9"/>
  <c r="T21" i="9"/>
  <c r="T22" i="9"/>
  <c r="T23" i="9"/>
  <c r="T24" i="9"/>
  <c r="T25" i="9"/>
  <c r="T26" i="9"/>
  <c r="T9" i="9"/>
  <c r="T10" i="9"/>
  <c r="T11" i="9"/>
  <c r="T12" i="9"/>
  <c r="T13" i="9"/>
  <c r="T14" i="9"/>
  <c r="T15" i="9"/>
  <c r="T16" i="9"/>
  <c r="T17" i="9"/>
  <c r="T8" i="9"/>
  <c r="I41" i="9"/>
  <c r="I39" i="9"/>
  <c r="I40" i="9"/>
  <c r="I38" i="9"/>
  <c r="I37" i="9"/>
  <c r="I36" i="9"/>
  <c r="I35" i="9"/>
  <c r="I34" i="9"/>
  <c r="I33" i="9"/>
  <c r="I32" i="9"/>
  <c r="I31" i="9"/>
  <c r="I30" i="9"/>
  <c r="I25" i="9"/>
  <c r="I26" i="9"/>
  <c r="I27" i="9"/>
  <c r="I28" i="9"/>
  <c r="I29" i="9"/>
  <c r="I22" i="9"/>
  <c r="I23" i="9"/>
  <c r="I24" i="9"/>
  <c r="I18" i="9"/>
  <c r="I19" i="9"/>
  <c r="I20" i="9"/>
  <c r="I21" i="9"/>
  <c r="I10" i="9"/>
  <c r="I11" i="9"/>
  <c r="I12" i="9"/>
  <c r="I13" i="9"/>
  <c r="I14" i="9"/>
  <c r="I15" i="9"/>
  <c r="I16" i="9"/>
  <c r="I17" i="9"/>
  <c r="I9" i="9"/>
  <c r="I8" i="9"/>
  <c r="C41" i="9"/>
  <c r="M41" i="9"/>
  <c r="M35" i="9"/>
  <c r="C35" i="9"/>
  <c r="M13" i="9"/>
  <c r="C13" i="9"/>
  <c r="M17" i="9"/>
  <c r="C17" i="9"/>
  <c r="M12" i="9"/>
  <c r="M34" i="9"/>
  <c r="M39" i="9"/>
  <c r="M33" i="9"/>
  <c r="R41" i="9"/>
  <c r="R39" i="9"/>
  <c r="G41" i="9"/>
  <c r="G39" i="9"/>
  <c r="R21" i="9"/>
  <c r="G21" i="9"/>
  <c r="P41" i="9"/>
  <c r="E41" i="9"/>
  <c r="L12" i="7"/>
  <c r="H12" i="7"/>
  <c r="F12" i="7"/>
  <c r="D12" i="7"/>
  <c r="J10" i="7"/>
  <c r="J11" i="7"/>
  <c r="C10" i="3"/>
  <c r="Y10" i="3"/>
  <c r="Q14" i="15"/>
  <c r="S8" i="15"/>
  <c r="S9" i="15"/>
  <c r="S10" i="15"/>
  <c r="S11" i="15"/>
  <c r="S12" i="15"/>
  <c r="S13" i="15"/>
  <c r="S7" i="15"/>
  <c r="O14" i="15"/>
  <c r="M14" i="15"/>
  <c r="K14" i="15"/>
  <c r="I14" i="15"/>
  <c r="Q38" i="21"/>
  <c r="Q39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7" i="21"/>
  <c r="Q40" i="21" s="1"/>
  <c r="O40" i="21"/>
  <c r="K40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7" i="21"/>
  <c r="E40" i="21"/>
  <c r="G40" i="21"/>
  <c r="C40" i="21"/>
  <c r="I11" i="19"/>
  <c r="I10" i="19"/>
  <c r="I9" i="19"/>
  <c r="E11" i="19"/>
  <c r="Q11" i="19"/>
  <c r="O11" i="19"/>
  <c r="M11" i="19"/>
  <c r="K11" i="19"/>
  <c r="G11" i="19"/>
  <c r="C11" i="19"/>
  <c r="J10" i="8"/>
  <c r="S14" i="15" l="1"/>
  <c r="I40" i="21"/>
  <c r="F10" i="14"/>
  <c r="D10" i="14"/>
  <c r="D41" i="9"/>
  <c r="F41" i="9"/>
  <c r="H41" i="9"/>
  <c r="K41" i="9"/>
  <c r="L41" i="9"/>
  <c r="N41" i="9"/>
  <c r="O41" i="9"/>
  <c r="Q41" i="9"/>
  <c r="S41" i="9"/>
  <c r="U41" i="9"/>
  <c r="W41" i="9"/>
  <c r="F6" i="8" l="1"/>
  <c r="H10" i="22" l="1"/>
  <c r="D10" i="22"/>
  <c r="F8" i="8" s="1"/>
  <c r="M40" i="21"/>
  <c r="J9" i="7"/>
  <c r="J8" i="7"/>
  <c r="C9" i="23"/>
  <c r="I9" i="23"/>
  <c r="M8" i="23"/>
  <c r="M7" i="23"/>
  <c r="G8" i="23"/>
  <c r="G7" i="23"/>
  <c r="J12" i="7" l="1"/>
  <c r="M9" i="23"/>
  <c r="G9" i="23"/>
  <c r="AJ10" i="5" l="1"/>
  <c r="AB10" i="5"/>
  <c r="Z10" i="5"/>
  <c r="P10" i="5"/>
  <c r="R10" i="5"/>
  <c r="T10" i="5"/>
  <c r="AL10" i="5"/>
  <c r="X10" i="5"/>
  <c r="V10" i="5"/>
  <c r="AH10" i="5"/>
  <c r="H9" i="11" l="1"/>
  <c r="N9" i="11"/>
  <c r="F9" i="11"/>
  <c r="AD10" i="5"/>
  <c r="J8" i="11" l="1"/>
  <c r="F9" i="8"/>
  <c r="M9" i="17"/>
  <c r="D9" i="11" s="1"/>
  <c r="S9" i="17"/>
  <c r="L9" i="11" s="1"/>
  <c r="I9" i="17"/>
  <c r="O9" i="17"/>
  <c r="L6" i="11"/>
  <c r="R8" i="11" l="1"/>
  <c r="P9" i="11"/>
  <c r="K5" i="19"/>
  <c r="J9" i="11"/>
  <c r="F7" i="8" s="1"/>
  <c r="F10" i="8" s="1"/>
  <c r="K5" i="21"/>
  <c r="O5" i="15"/>
  <c r="O6" i="17"/>
  <c r="R9" i="11" l="1"/>
  <c r="H10" i="8" l="1"/>
</calcChain>
</file>

<file path=xl/sharedStrings.xml><?xml version="1.0" encoding="utf-8"?>
<sst xmlns="http://schemas.openxmlformats.org/spreadsheetml/2006/main" count="411" uniqueCount="150">
  <si>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</si>
  <si>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</si>
  <si>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</si>
  <si>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</si>
  <si>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</si>
  <si>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</si>
  <si>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</si>
  <si>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</si>
  <si>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</si>
  <si>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</si>
  <si>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</si>
  <si>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</si>
  <si>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</si>
  <si>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</si>
  <si>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</si>
  <si>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</si>
  <si>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</si>
  <si>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</si>
  <si>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تعداد اوراق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</si>
  <si>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</si>
  <si>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</si>
  <si>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</si>
  <si>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</si>
  <si>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</si>
  <si>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</si>
  <si>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</si>
  <si>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</si>
  <si>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</si>
  <si>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</si>
  <si>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</si>
  <si>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</si>
  <si>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</si>
  <si>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</si>
  <si>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</si>
  <si>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</si>
  <si>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طی ماه</t>
  </si>
  <si>
    <t>سهام</t>
  </si>
  <si>
    <t>درآمد سود سهام</t>
  </si>
  <si>
    <t>درآمد تغییر ارزش</t>
  </si>
  <si>
    <t>درآمد فروش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</si>
  <si>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</si>
  <si>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</si>
  <si>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</si>
  <si>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</si>
  <si>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</si>
  <si>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</si>
  <si>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</si>
  <si>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</si>
  <si>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</si>
  <si>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</si>
  <si>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</si>
  <si>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</si>
  <si>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</si>
  <si>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</si>
  <si>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</si>
  <si>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</si>
  <si>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</si>
  <si>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</si>
  <si>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</si>
  <si>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</si>
  <si>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</si>
  <si>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</si>
  <si>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</si>
  <si>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</si>
  <si>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</si>
  <si>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</si>
  <si>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</si>
  <si>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از ابتدای سال مالی تا پایان ماه</t>
  </si>
  <si>
    <t>1- سرمایه گذاری ها</t>
  </si>
  <si>
    <t>1-1- سرمایه گذاری در سهام و حق تقدم سهام</t>
  </si>
  <si>
    <t>1-2- سرمایه‌گذاری در اوراق بهادار با درآمد ثابت یا علی‌الحساب</t>
  </si>
  <si>
    <t>1-3- سرمایه‌گذاری در  سپرده‌ بانکی</t>
  </si>
  <si>
    <t>2- درآمد حاصل از سرمایه گذاری ها</t>
  </si>
  <si>
    <t>2-2- درآمد حاصل از سرمایه­گذاری در اوراق بهادار با درآمد ثابت:</t>
  </si>
  <si>
    <t>2-1- درآمد حاصل از سرمایه­گذاری در سهام و حق تقدم سهام</t>
  </si>
  <si>
    <t>از ابتدای سال مالی</t>
  </si>
  <si>
    <t>نام سپرده بانکی</t>
  </si>
  <si>
    <t>درصد سود به میانگین سپرده</t>
  </si>
  <si>
    <t>2-3- درآمد حاصل از سرمایه­گذاری در سپرده بانکی و گواهی سپرده</t>
  </si>
  <si>
    <t>سود سپرده بانکی</t>
  </si>
  <si>
    <t>-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</si>
  <si>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</si>
  <si>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</si>
  <si>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</si>
  <si>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</si>
  <si>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2-4- سایر درآمدها</t>
  </si>
  <si>
    <t>صورت وضعیت پرتفوی - سورنا فود</t>
  </si>
  <si>
    <t xml:space="preserve">صندوق سرمایه گذاری بخشی صنایع سورنا  </t>
  </si>
  <si>
    <t>صندوق سرمایه گذاری بخشی صنایع سورنا - سورنا فود</t>
  </si>
  <si>
    <t>صندوق سرمایه گذاری بخشی صنایع سورنا سورنا فود</t>
  </si>
  <si>
    <t>1403/12/30</t>
  </si>
  <si>
    <t>سپرده کوتاه مدت بانک خاورمیانه نیایش 101310810707076714</t>
  </si>
  <si>
    <t>سپرده کوتاه مدت بانک پاسارگاد جهان کودک 2908100222731731</t>
  </si>
  <si>
    <t>بهار رز عالیس چناران</t>
  </si>
  <si>
    <t>تولیدی‌مهرام‌</t>
  </si>
  <si>
    <t>گروه کارخانجات صنعتی تبرک</t>
  </si>
  <si>
    <t>صنعتی زر ماکارون</t>
  </si>
  <si>
    <t>سیمرغ</t>
  </si>
  <si>
    <t>سالمین‌</t>
  </si>
  <si>
    <t>فرآورده های دامی ولبنی دالاهو</t>
  </si>
  <si>
    <t>فروشگاههای زنجیره ای افق کوروش</t>
  </si>
  <si>
    <t>صنعتی‌ بهشهر</t>
  </si>
  <si>
    <t>شیرپاستوریزه‌پگاه‌اصفهان‌</t>
  </si>
  <si>
    <t>کشت و صنعت جوین</t>
  </si>
  <si>
    <t>پاکدیس</t>
  </si>
  <si>
    <t>اقتصادی و خودکفایی آزادگان</t>
  </si>
  <si>
    <t>نشاسته و گلوکز آردینه</t>
  </si>
  <si>
    <t>پگاه‌آذربایجان‌غربی‌</t>
  </si>
  <si>
    <t>کشاورزی و دامپروری بینالود</t>
  </si>
  <si>
    <t>دشت‌ مرغاب‌</t>
  </si>
  <si>
    <t>سپید ماکیان</t>
  </si>
  <si>
    <t>شیر پاستوریزه پگاه گلپایگان</t>
  </si>
  <si>
    <t>صنعت غذایی کورش</t>
  </si>
  <si>
    <t>شیر پاستوریزه پگاه فارس</t>
  </si>
  <si>
    <t>ویتانا</t>
  </si>
  <si>
    <t>شوکو پارس</t>
  </si>
  <si>
    <t>کشت‌ و صنعت‌ چین‌ چین</t>
  </si>
  <si>
    <t>کشت‌وصنعت‌پیاذر</t>
  </si>
  <si>
    <t>شیر پاستوریزه پگاه گلستان</t>
  </si>
  <si>
    <t>توسعه‌ صنایع‌ بهشهر</t>
  </si>
  <si>
    <t>توسعه نیشکر و  صنایع جانبی</t>
  </si>
  <si>
    <t>صنعتی مینو</t>
  </si>
  <si>
    <t>بهنوش‌ ایران‌</t>
  </si>
  <si>
    <t>صنعتی بهپاک</t>
  </si>
  <si>
    <t>سایر درآمدها</t>
  </si>
  <si>
    <t>کشت و صنعت بین الملل چین چین</t>
  </si>
  <si>
    <t>1403/12/07</t>
  </si>
  <si>
    <t>1403/12/12</t>
  </si>
  <si>
    <t>1403/12/22</t>
  </si>
  <si>
    <t>1403/12/20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</si>
  <si>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</si>
  <si>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</si>
  <si>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</si>
  <si>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2-1</t>
  </si>
  <si>
    <t>2-2</t>
  </si>
  <si>
    <t>2-3</t>
  </si>
  <si>
    <t>2-4</t>
  </si>
  <si>
    <t>تعدیل کارمزد کارگزار</t>
  </si>
  <si>
    <t>توسعه صنایع بهشهر</t>
  </si>
  <si>
    <t>برای ماه منتهی به 1404/01/31</t>
  </si>
  <si>
    <t xml:space="preserve">فنرسازی‌خاور </t>
  </si>
  <si>
    <t xml:space="preserve">شیر پاستوریزه پگاه گلستان </t>
  </si>
  <si>
    <t>توسعه نیشکر و صنایع جانبی</t>
  </si>
  <si>
    <t>فنرسازی‌خاور</t>
  </si>
  <si>
    <t>آلومینای ایران</t>
  </si>
  <si>
    <t>1404/01/31</t>
  </si>
  <si>
    <t>برای ماه منتهی به 1403/01/31</t>
  </si>
  <si>
    <t>سپرده کوتاه مدت بانک ملی  0235155320005</t>
  </si>
  <si>
    <t>سپرده کوتاه مدت بانک دی  0206544851002</t>
  </si>
  <si>
    <t>فنرسازی خاور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</si>
</sst>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1"/>
      <color rgb="FF262626"/>
      <name val="IRANSans"/>
      <family val="2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name val="B Nazanin"/>
      <charset val="178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2"/>
      <name val="B Nazanin"/>
      <charset val="178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000000"/>
      <name val="Microsoft Sans Serif"/>
      <family val="2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3" fontId="10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left"/>
    </xf>
    <xf numFmtId="10" fontId="7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7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7" fontId="12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37" fontId="4" fillId="2" borderId="0" xfId="0" applyNumberFormat="1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7" fontId="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left"/>
    </xf>
    <xf numFmtId="3" fontId="3" fillId="2" borderId="5" xfId="0" applyNumberFormat="1" applyFont="1" applyFill="1" applyBorder="1" applyAlignment="1">
      <alignment horizontal="center" vertical="center"/>
    </xf>
    <xf numFmtId="37" fontId="9" fillId="2" borderId="0" xfId="0" applyNumberFormat="1" applyFont="1" applyFill="1" applyAlignment="1">
      <alignment horizontal="center" vertical="center"/>
    </xf>
    <xf numFmtId="37" fontId="3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0" borderId="0" xfId="0" applyNumberFormat="1" applyFont="1" applyAlignment="1">
      <alignment horizontal="left"/>
    </xf>
    <xf numFmtId="37" fontId="0" fillId="2" borderId="0" xfId="0" applyNumberFormat="1" applyFill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3" fontId="3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37" fontId="3" fillId="2" borderId="5" xfId="0" applyNumberFormat="1" applyFont="1" applyFill="1" applyBorder="1" applyAlignment="1">
      <alignment horizontal="center" vertical="top"/>
    </xf>
    <xf numFmtId="37" fontId="9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0" fillId="2" borderId="0" xfId="0" applyFill="1"/>
    <xf numFmtId="3" fontId="4" fillId="2" borderId="0" xfId="0" applyNumberFormat="1" applyFont="1" applyFill="1" applyAlignment="1">
      <alignment horizontal="right" vertical="center"/>
    </xf>
    <xf numFmtId="37" fontId="0" fillId="2" borderId="0" xfId="0" applyNumberFormat="1" applyFill="1" applyAlignment="1">
      <alignment horizontal="left"/>
    </xf>
    <xf numFmtId="3" fontId="16" fillId="2" borderId="0" xfId="0" applyNumberFormat="1" applyFont="1" applyFill="1" applyAlignment="1">
      <alignment wrapText="1"/>
    </xf>
    <xf numFmtId="0" fontId="0" fillId="2" borderId="0" xfId="0" applyFill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10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10" fontId="0" fillId="2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37" fontId="9" fillId="2" borderId="0" xfId="0" applyNumberFormat="1" applyFont="1" applyFill="1" applyAlignment="1">
      <alignment horizontal="right" vertical="center"/>
    </xf>
    <xf numFmtId="10" fontId="4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1" fontId="0" fillId="0" borderId="0" xfId="0" applyNumberFormat="1" applyAlignment="1">
      <alignment horizontal="left"/>
    </xf>
    <xf numFmtId="3" fontId="21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3" fontId="4" fillId="2" borderId="0" xfId="0" applyNumberFormat="1" applyFont="1" applyFill="1" applyAlignment="1">
      <alignment horizontal="right" vertical="top"/>
    </xf>
    <xf numFmtId="38" fontId="3" fillId="2" borderId="10" xfId="0" applyNumberFormat="1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38" fontId="0" fillId="2" borderId="0" xfId="0" applyNumberFormat="1" applyFill="1" applyAlignment="1">
      <alignment horizontal="center" vertical="center"/>
    </xf>
    <xf numFmtId="38" fontId="20" fillId="2" borderId="0" xfId="0" applyNumberFormat="1" applyFont="1" applyFill="1" applyAlignment="1">
      <alignment horizontal="left"/>
    </xf>
    <xf numFmtId="38" fontId="3" fillId="2" borderId="5" xfId="0" applyNumberFormat="1" applyFont="1" applyFill="1" applyBorder="1" applyAlignment="1">
      <alignment horizontal="right" vertical="center"/>
    </xf>
    <xf numFmtId="38" fontId="0" fillId="2" borderId="0" xfId="0" applyNumberForma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16" fillId="2" borderId="0" xfId="0" applyNumberFormat="1" applyFont="1" applyFill="1" applyAlignment="1">
      <alignment wrapText="1"/>
    </xf>
    <xf numFmtId="3" fontId="7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/>
    </xf>
    <xf numFmtId="9" fontId="4" fillId="0" borderId="7" xfId="0" applyNumberFormat="1" applyFont="1" applyBorder="1" applyAlignment="1">
      <alignment horizontal="center" vertical="center" wrapText="1" readingOrder="2"/>
    </xf>
    <xf numFmtId="3" fontId="16" fillId="0" borderId="0" xfId="0" applyNumberFormat="1" applyFont="1" applyAlignment="1">
      <alignment horizontal="center" vertical="center" wrapText="1"/>
    </xf>
    <xf numFmtId="3" fontId="0" fillId="0" borderId="0" xfId="0" applyNumberFormat="1"/>
    <xf numFmtId="38" fontId="13" fillId="2" borderId="0" xfId="0" applyNumberFormat="1" applyFont="1" applyFill="1" applyAlignment="1">
      <alignment horizontal="right" vertical="top"/>
    </xf>
    <xf numFmtId="38" fontId="3" fillId="2" borderId="5" xfId="0" applyNumberFormat="1" applyFont="1" applyFill="1" applyBorder="1" applyAlignment="1">
      <alignment horizontal="center" vertical="top"/>
    </xf>
    <xf numFmtId="9" fontId="3" fillId="0" borderId="5" xfId="0" applyNumberFormat="1" applyFont="1" applyBorder="1" applyAlignment="1">
      <alignment horizontal="center" vertical="top"/>
    </xf>
    <xf numFmtId="10" fontId="9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37" fontId="16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/>
    </xf>
    <xf numFmtId="3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7" fontId="12" fillId="2" borderId="2" xfId="0" applyNumberFormat="1" applyFont="1" applyFill="1" applyBorder="1" applyAlignment="1">
      <alignment horizontal="right" vertical="center"/>
    </xf>
    <xf numFmtId="37" fontId="0" fillId="2" borderId="0" xfId="0" applyNumberFormat="1" applyFill="1" applyAlignment="1">
      <alignment horizontal="right" vertical="center"/>
    </xf>
    <xf numFmtId="0" fontId="19" fillId="2" borderId="0" xfId="0" applyFont="1" applyFill="1" applyAlignment="1">
      <alignment horizontal="left"/>
    </xf>
    <xf numFmtId="10" fontId="18" fillId="2" borderId="3" xfId="0" applyNumberFormat="1" applyFont="1" applyFill="1" applyBorder="1" applyAlignment="1">
      <alignment horizontal="center" vertical="center" wrapText="1"/>
    </xf>
    <xf numFmtId="10" fontId="13" fillId="2" borderId="0" xfId="0" applyNumberFormat="1" applyFont="1" applyFill="1" applyAlignment="1">
      <alignment horizontal="right" vertical="top"/>
    </xf>
    <xf numFmtId="10" fontId="19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0" fontId="6" fillId="2" borderId="0" xfId="0" applyNumberFormat="1" applyFont="1" applyFill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10" fontId="13" fillId="0" borderId="9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0" xfId="0" applyNumberFormat="1" applyFont="1" applyFill="1" applyAlignment="1">
      <alignment horizontal="right" vertical="center"/>
    </xf>
    <xf numFmtId="38" fontId="5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readingOrder="2"/>
    </xf>
    <xf numFmtId="0" fontId="3" fillId="0" borderId="10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readingOrder="2"/>
    </xf>
    <xf numFmtId="38" fontId="3" fillId="2" borderId="3" xfId="0" applyNumberFormat="1" applyFont="1" applyFill="1" applyBorder="1" applyAlignment="1">
      <alignment horizontal="center" vertical="center" wrapText="1" readingOrder="2"/>
    </xf>
    <xf numFmtId="37" fontId="4" fillId="2" borderId="0" xfId="0" applyNumberFormat="1" applyFont="1" applyFill="1" applyAlignment="1">
      <alignment horizontal="center" vertical="center" readingOrder="2"/>
    </xf>
    <xf numFmtId="37" fontId="6" fillId="2" borderId="0" xfId="0" applyNumberFormat="1" applyFont="1" applyFill="1" applyAlignment="1">
      <alignment horizontal="center" vertical="center" readingOrder="2"/>
    </xf>
    <xf numFmtId="37" fontId="4" fillId="2" borderId="2" xfId="0" applyNumberFormat="1" applyFont="1" applyFill="1" applyBorder="1" applyAlignment="1">
      <alignment horizontal="center" vertical="center" readingOrder="2"/>
    </xf>
    <xf numFmtId="38" fontId="5" fillId="2" borderId="0" xfId="0" applyNumberFormat="1" applyFont="1" applyFill="1" applyAlignment="1">
      <alignment horizontal="center" vertical="center" readingOrder="2"/>
    </xf>
    <xf numFmtId="38" fontId="5" fillId="2" borderId="2" xfId="0" applyNumberFormat="1" applyFont="1" applyFill="1" applyBorder="1" applyAlignment="1">
      <alignment horizontal="center" vertical="center" readingOrder="2"/>
    </xf>
    <xf numFmtId="37" fontId="13" fillId="2" borderId="0" xfId="0" applyNumberFormat="1" applyFont="1" applyFill="1" applyAlignment="1">
      <alignment horizontal="center" vertical="center" readingOrder="2"/>
    </xf>
    <xf numFmtId="37" fontId="17" fillId="2" borderId="0" xfId="0" applyNumberFormat="1" applyFont="1" applyFill="1" applyAlignment="1">
      <alignment horizontal="center" vertical="center" readingOrder="2"/>
    </xf>
    <xf numFmtId="38" fontId="5" fillId="2" borderId="9" xfId="0" applyNumberFormat="1" applyFont="1" applyFill="1" applyBorder="1" applyAlignment="1">
      <alignment horizontal="center" vertical="center" readingOrder="2"/>
    </xf>
    <xf numFmtId="37" fontId="3" fillId="2" borderId="5" xfId="0" applyNumberFormat="1" applyFont="1" applyFill="1" applyBorder="1" applyAlignment="1">
      <alignment horizontal="center" vertical="center" readingOrder="2"/>
    </xf>
    <xf numFmtId="37" fontId="9" fillId="2" borderId="0" xfId="0" applyNumberFormat="1" applyFont="1" applyFill="1" applyAlignment="1">
      <alignment horizontal="center" vertical="center" readingOrder="2"/>
    </xf>
    <xf numFmtId="37" fontId="6" fillId="0" borderId="0" xfId="0" applyNumberFormat="1" applyFont="1" applyAlignment="1">
      <alignment horizontal="center" readingOrder="2"/>
    </xf>
    <xf numFmtId="0" fontId="6" fillId="2" borderId="0" xfId="0" applyFont="1" applyFill="1" applyAlignment="1">
      <alignment horizontal="center" readingOrder="2"/>
    </xf>
    <xf numFmtId="38" fontId="6" fillId="2" borderId="0" xfId="0" applyNumberFormat="1" applyFont="1" applyFill="1" applyAlignment="1">
      <alignment horizontal="center" readingOrder="2"/>
    </xf>
    <xf numFmtId="0" fontId="0" fillId="0" borderId="0" xfId="0" applyAlignment="1">
      <alignment horizontal="center" readingOrder="2"/>
    </xf>
    <xf numFmtId="0" fontId="0" fillId="2" borderId="0" xfId="0" applyFill="1" applyAlignment="1">
      <alignment horizontal="center" readingOrder="2"/>
    </xf>
    <xf numFmtId="38" fontId="0" fillId="2" borderId="0" xfId="0" applyNumberFormat="1" applyFill="1" applyAlignment="1">
      <alignment horizontal="center" readingOrder="2"/>
    </xf>
    <xf numFmtId="0" fontId="3" fillId="0" borderId="10" xfId="0" applyFont="1" applyBorder="1" applyAlignment="1">
      <alignment horizontal="center" wrapText="1" readingOrder="2"/>
    </xf>
    <xf numFmtId="3" fontId="4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2" borderId="0" xfId="0" applyNumberFormat="1" applyFont="1" applyFill="1" applyAlignment="1">
      <alignment horizontal="right" vertical="top"/>
    </xf>
    <xf numFmtId="37" fontId="5" fillId="2" borderId="0" xfId="0" applyNumberFormat="1" applyFont="1" applyFill="1" applyAlignment="1">
      <alignment horizontal="center" vertical="center" readingOrder="2"/>
    </xf>
    <xf numFmtId="0" fontId="3" fillId="2" borderId="0" xfId="0" applyFont="1" applyFill="1" applyAlignment="1">
      <alignment horizontal="right" vertical="center"/>
    </xf>
    <xf numFmtId="37" fontId="6" fillId="2" borderId="0" xfId="0" applyNumberFormat="1" applyFont="1" applyFill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/>
    </xf>
    <xf numFmtId="37" fontId="5" fillId="2" borderId="2" xfId="0" applyNumberFormat="1" applyFont="1" applyFill="1" applyBorder="1" applyAlignment="1">
      <alignment horizontal="center" vertical="center"/>
    </xf>
    <xf numFmtId="37" fontId="14" fillId="2" borderId="0" xfId="0" applyNumberFormat="1" applyFont="1" applyFill="1" applyAlignment="1">
      <alignment horizontal="center" vertical="center"/>
    </xf>
    <xf numFmtId="37" fontId="13" fillId="2" borderId="2" xfId="0" applyNumberFormat="1" applyFont="1" applyFill="1" applyBorder="1" applyAlignment="1">
      <alignment horizontal="center" vertical="center"/>
    </xf>
    <xf numFmtId="37" fontId="12" fillId="2" borderId="5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37" fontId="5" fillId="2" borderId="0" xfId="0" applyNumberFormat="1" applyFont="1" applyFill="1" applyAlignment="1">
      <alignment horizontal="center" vertical="center"/>
    </xf>
    <xf numFmtId="37" fontId="5" fillId="2" borderId="4" xfId="0" applyNumberFormat="1" applyFont="1" applyFill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top"/>
    </xf>
    <xf numFmtId="10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37" fontId="13" fillId="2" borderId="9" xfId="0" applyNumberFormat="1" applyFont="1" applyFill="1" applyBorder="1" applyAlignment="1">
      <alignment horizontal="center" vertical="center" readingOrder="2"/>
    </xf>
    <xf numFmtId="3" fontId="0" fillId="0" borderId="0" xfId="0" applyNumberFormat="1" applyAlignment="1">
      <alignment horizontal="center" readingOrder="2"/>
    </xf>
    <xf numFmtId="37" fontId="3" fillId="2" borderId="8" xfId="0" applyNumberFormat="1" applyFont="1" applyFill="1" applyBorder="1" applyAlignment="1">
      <alignment horizontal="center" vertical="center" readingOrder="2"/>
    </xf>
    <xf numFmtId="10" fontId="5" fillId="0" borderId="0" xfId="0" applyNumberFormat="1" applyFont="1" applyAlignment="1">
      <alignment horizontal="center" vertical="top"/>
    </xf>
    <xf numFmtId="10" fontId="11" fillId="2" borderId="0" xfId="0" applyNumberFormat="1" applyFont="1" applyFill="1" applyAlignment="1">
      <alignment horizontal="right" vertical="top"/>
    </xf>
    <xf numFmtId="10" fontId="19" fillId="2" borderId="0" xfId="0" applyNumberFormat="1" applyFont="1" applyFill="1" applyAlignment="1">
      <alignment horizontal="right" vertical="center"/>
    </xf>
    <xf numFmtId="10" fontId="5" fillId="2" borderId="0" xfId="0" applyNumberFormat="1" applyFont="1" applyFill="1" applyAlignment="1">
      <alignment horizontal="right" vertical="top"/>
    </xf>
    <xf numFmtId="10" fontId="22" fillId="2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0" xfId="0" applyFont="1" applyFill="1" applyAlignment="1">
      <alignment horizontal="right" vertical="center" readingOrder="2"/>
    </xf>
    <xf numFmtId="0" fontId="3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4" fillId="2" borderId="0" xfId="0" applyNumberFormat="1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3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37" fontId="3" fillId="2" borderId="0" xfId="0" applyNumberFormat="1" applyFont="1" applyFill="1" applyBorder="1" applyAlignment="1">
      <alignment vertical="center"/>
    </xf>
    <xf numFmtId="37" fontId="13" fillId="2" borderId="0" xfId="0" applyNumberFormat="1" applyFont="1" applyFill="1" applyBorder="1" applyAlignment="1">
      <alignment horizontal="center" vertical="center" readingOrder="2"/>
    </xf>
    <xf numFmtId="38" fontId="5" fillId="2" borderId="0" xfId="0" applyNumberFormat="1" applyFont="1" applyFill="1" applyBorder="1" applyAlignment="1">
      <alignment horizontal="center" vertical="center" readingOrder="2"/>
    </xf>
    <xf numFmtId="37" fontId="18" fillId="2" borderId="8" xfId="0" applyNumberFormat="1" applyFont="1" applyFill="1" applyBorder="1" applyAlignment="1">
      <alignment horizontal="center" vertical="center" readingOrder="2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2" borderId="0" xfId="0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38" fontId="18" fillId="2" borderId="8" xfId="0" applyNumberFormat="1" applyFont="1" applyFill="1" applyBorder="1" applyAlignment="1">
      <alignment horizontal="center" vertical="center" readingOrder="2"/>
    </xf>
    <xf numFmtId="37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7" fontId="18" fillId="2" borderId="11" xfId="0" applyNumberFormat="1" applyFont="1" applyFill="1" applyBorder="1" applyAlignment="1">
      <alignment horizontal="center" vertical="center"/>
    </xf>
    <xf numFmtId="37" fontId="18" fillId="2" borderId="5" xfId="0" applyNumberFormat="1" applyFont="1" applyFill="1" applyBorder="1" applyAlignment="1">
      <alignment horizontal="right" vertical="center"/>
    </xf>
    <xf numFmtId="38" fontId="4" fillId="2" borderId="9" xfId="0" applyNumberFormat="1" applyFont="1" applyFill="1" applyBorder="1" applyAlignment="1">
      <alignment horizontal="right" vertical="top"/>
    </xf>
    <xf numFmtId="38" fontId="3" fillId="2" borderId="0" xfId="0" applyNumberFormat="1" applyFont="1" applyFill="1" applyAlignment="1">
      <alignment horizontal="center" vertical="center"/>
    </xf>
    <xf numFmtId="37" fontId="18" fillId="2" borderId="5" xfId="0" applyNumberFormat="1" applyFont="1" applyFill="1" applyBorder="1" applyAlignment="1">
      <alignment horizontal="center" vertical="center"/>
    </xf>
    <xf numFmtId="10" fontId="13" fillId="2" borderId="2" xfId="0" applyNumberFormat="1" applyFont="1" applyFill="1" applyBorder="1" applyAlignment="1">
      <alignment horizontal="center" vertical="top"/>
    </xf>
    <xf numFmtId="10" fontId="13" fillId="2" borderId="0" xfId="0" applyNumberFormat="1" applyFont="1" applyFill="1" applyAlignment="1">
      <alignment horizontal="center" vertical="top"/>
    </xf>
    <xf numFmtId="10" fontId="13" fillId="2" borderId="4" xfId="0" applyNumberFormat="1" applyFont="1" applyFill="1" applyBorder="1" applyAlignment="1">
      <alignment horizontal="center" vertical="top"/>
    </xf>
    <xf numFmtId="10" fontId="18" fillId="2" borderId="5" xfId="0" applyNumberFormat="1" applyFont="1" applyFill="1" applyBorder="1" applyAlignment="1">
      <alignment horizontal="center" vertical="top"/>
    </xf>
    <xf numFmtId="10" fontId="13" fillId="0" borderId="0" xfId="0" applyNumberFormat="1" applyFont="1" applyAlignment="1">
      <alignment horizontal="center" vertical="top"/>
    </xf>
    <xf numFmtId="10" fontId="13" fillId="0" borderId="4" xfId="0" applyNumberFormat="1" applyFont="1" applyBorder="1" applyAlignment="1">
      <alignment horizontal="center" vertical="top"/>
    </xf>
    <xf numFmtId="38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13" fillId="2" borderId="9" xfId="0" applyNumberFormat="1" applyFont="1" applyFill="1" applyBorder="1" applyAlignment="1">
      <alignment horizontal="center" vertical="center"/>
    </xf>
    <xf numFmtId="38" fontId="18" fillId="2" borderId="1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10" fontId="16" fillId="2" borderId="0" xfId="0" applyNumberFormat="1" applyFont="1" applyFill="1" applyAlignment="1">
      <alignment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49"/>
  <sheetViews>
    <sheetView rightToLeft="1" view="pageBreakPreview" zoomScaleNormal="100" zoomScaleSheetLayoutView="100" workbookViewId="0">
      <selection activeCell="A9" sqref="A9:C9"/>
    </sheetView>
  </sheetViews>
  <sheetFormatPr defaultRowHeight="12.75" x14ac:dyDescent="0.2"/>
  <cols>
    <col min="1" max="1" width="21.140625" customWidth="1"/>
    <col min="2" max="2" width="28.5703125" customWidth="1"/>
    <col min="3" max="3" width="45.85546875" customWidth="1"/>
  </cols>
  <sheetData>
    <row r="1" spans="1:3" ht="30" customHeight="1" x14ac:dyDescent="0.2"/>
    <row r="2" spans="1:3" ht="30" customHeight="1" x14ac:dyDescent="0.2"/>
    <row r="3" spans="1:3" ht="30" customHeight="1" x14ac:dyDescent="0.2"/>
    <row r="4" spans="1:3" ht="30" customHeight="1" x14ac:dyDescent="0.2"/>
    <row r="5" spans="1:3" ht="30" customHeight="1" x14ac:dyDescent="0.2">
      <c r="B5" s="228"/>
    </row>
    <row r="6" spans="1:3" ht="30" customHeight="1" x14ac:dyDescent="0.2">
      <c r="B6" s="228"/>
    </row>
    <row r="7" spans="1:3" ht="30" customHeight="1" x14ac:dyDescent="0.2">
      <c r="A7" s="227" t="s">
        <v>87</v>
      </c>
      <c r="B7" s="227"/>
      <c r="C7" s="227"/>
    </row>
    <row r="8" spans="1:3" ht="30" customHeight="1" x14ac:dyDescent="0.2">
      <c r="A8" s="227" t="s">
        <v>86</v>
      </c>
      <c r="B8" s="227"/>
      <c r="C8" s="227"/>
    </row>
    <row r="9" spans="1:3" ht="30" customHeight="1" x14ac:dyDescent="0.2">
      <c r="A9" s="227" t="s">
        <v>139</v>
      </c>
      <c r="B9" s="227"/>
      <c r="C9" s="227"/>
    </row>
    <row r="10" spans="1:3" ht="30" customHeight="1" x14ac:dyDescent="0.2"/>
    <row r="11" spans="1:3" ht="30" customHeight="1" x14ac:dyDescent="0.2"/>
    <row r="12" spans="1:3" ht="30" customHeight="1" x14ac:dyDescent="0.2"/>
    <row r="13" spans="1:3" ht="30" customHeight="1" x14ac:dyDescent="0.2"/>
    <row r="14" spans="1:3" ht="30" customHeight="1" x14ac:dyDescent="0.2"/>
    <row r="15" spans="1:3" ht="30" customHeight="1" x14ac:dyDescent="0.2"/>
    <row r="16" spans="1:3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</sheetData>
  <mergeCells count="4">
    <mergeCell ref="A7:C7"/>
    <mergeCell ref="A8:C8"/>
    <mergeCell ref="A9:C9"/>
    <mergeCell ref="B5:B6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Z11"/>
  <sheetViews>
    <sheetView rightToLeft="1" zoomScaleNormal="100" workbookViewId="0">
      <selection activeCell="A2" sqref="A2:J2"/>
    </sheetView>
  </sheetViews>
  <sheetFormatPr defaultColWidth="9.140625" defaultRowHeight="30" customHeight="1" x14ac:dyDescent="0.2"/>
  <cols>
    <col min="1" max="1" width="5.140625" style="9" customWidth="1"/>
    <col min="2" max="2" width="48.5703125" style="9" customWidth="1"/>
    <col min="3" max="3" width="1.28515625" style="9" customWidth="1"/>
    <col min="4" max="4" width="17" style="9" customWidth="1"/>
    <col min="5" max="5" width="1.28515625" style="9" customWidth="1"/>
    <col min="6" max="6" width="13" style="9" customWidth="1"/>
    <col min="7" max="7" width="1.28515625" style="9" customWidth="1"/>
    <col min="8" max="8" width="17.7109375" style="9" customWidth="1"/>
    <col min="9" max="9" width="1.28515625" style="9" customWidth="1"/>
    <col min="10" max="10" width="13.5703125" style="9" customWidth="1"/>
    <col min="11" max="11" width="0.28515625" style="9" customWidth="1"/>
    <col min="12" max="13" width="9.140625" style="9"/>
    <col min="14" max="14" width="52" style="9" bestFit="1" customWidth="1"/>
    <col min="15" max="15" width="1.28515625" style="9" customWidth="1"/>
    <col min="16" max="16" width="14.28515625" style="9" customWidth="1"/>
    <col min="17" max="17" width="1.28515625" style="9" customWidth="1"/>
    <col min="18" max="18" width="10.42578125" style="9" customWidth="1"/>
    <col min="19" max="19" width="1.28515625" style="9" customWidth="1"/>
    <col min="20" max="20" width="15.5703125" style="9" customWidth="1"/>
    <col min="21" max="21" width="1.28515625" style="9" customWidth="1"/>
    <col min="22" max="22" width="14.28515625" style="9" customWidth="1"/>
    <col min="23" max="23" width="1.28515625" style="9" customWidth="1"/>
    <col min="24" max="24" width="10.42578125" style="9" customWidth="1"/>
    <col min="25" max="25" width="1.28515625" style="9" customWidth="1"/>
    <col min="26" max="26" width="15.5703125" style="9" customWidth="1"/>
    <col min="27" max="16384" width="9.140625" style="9"/>
  </cols>
  <sheetData>
    <row r="1" spans="1:26" ht="30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</row>
    <row r="2" spans="1:26" ht="30" customHeight="1" x14ac:dyDescent="0.2">
      <c r="A2" s="235" t="s">
        <v>30</v>
      </c>
      <c r="B2" s="235"/>
      <c r="C2" s="235"/>
      <c r="D2" s="235"/>
      <c r="E2" s="235"/>
      <c r="F2" s="235"/>
      <c r="G2" s="235"/>
      <c r="H2" s="235"/>
      <c r="I2" s="235"/>
      <c r="J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</row>
    <row r="3" spans="1:26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</row>
    <row r="4" spans="1:26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0" customHeight="1" x14ac:dyDescent="0.2">
      <c r="A5" s="242" t="s">
        <v>78</v>
      </c>
      <c r="B5" s="242"/>
      <c r="C5" s="242"/>
      <c r="D5" s="242"/>
      <c r="E5" s="242"/>
      <c r="F5" s="242"/>
      <c r="G5" s="242"/>
      <c r="H5" s="242"/>
      <c r="I5" s="242"/>
      <c r="J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</row>
    <row r="6" spans="1:26" ht="30" customHeight="1" x14ac:dyDescent="0.2">
      <c r="D6" s="230" t="s">
        <v>35</v>
      </c>
      <c r="E6" s="230"/>
      <c r="F6" s="230"/>
      <c r="H6" s="230" t="s">
        <v>75</v>
      </c>
      <c r="I6" s="230"/>
      <c r="J6" s="230"/>
      <c r="N6" s="235"/>
      <c r="P6" s="235"/>
      <c r="Q6" s="235"/>
      <c r="R6" s="235"/>
      <c r="S6" s="235"/>
      <c r="T6" s="235"/>
      <c r="V6" s="235"/>
      <c r="W6" s="235"/>
      <c r="X6" s="235"/>
      <c r="Y6" s="235"/>
      <c r="Z6" s="235"/>
    </row>
    <row r="7" spans="1:26" ht="38.25" customHeight="1" x14ac:dyDescent="0.2">
      <c r="A7" s="230" t="s">
        <v>76</v>
      </c>
      <c r="B7" s="230"/>
      <c r="D7" s="50" t="s">
        <v>79</v>
      </c>
      <c r="E7" s="11"/>
      <c r="F7" s="50" t="s">
        <v>77</v>
      </c>
      <c r="H7" s="50" t="s">
        <v>79</v>
      </c>
      <c r="I7" s="11"/>
      <c r="J7" s="50" t="s">
        <v>77</v>
      </c>
      <c r="N7" s="235"/>
      <c r="P7" s="77"/>
      <c r="R7" s="77"/>
      <c r="T7" s="77"/>
      <c r="V7" s="77"/>
      <c r="X7" s="77"/>
      <c r="Z7" s="77"/>
    </row>
    <row r="8" spans="1:26" ht="38.25" customHeight="1" x14ac:dyDescent="0.2">
      <c r="A8" s="249" t="s">
        <v>91</v>
      </c>
      <c r="B8" s="249"/>
      <c r="D8" s="200">
        <v>7205</v>
      </c>
      <c r="F8" s="167"/>
      <c r="H8" s="200">
        <v>10968</v>
      </c>
      <c r="J8" s="167"/>
      <c r="N8" s="8"/>
      <c r="P8" s="77"/>
      <c r="R8" s="77"/>
      <c r="T8" s="77"/>
      <c r="V8" s="77"/>
      <c r="X8" s="77"/>
      <c r="Z8" s="77"/>
    </row>
    <row r="9" spans="1:26" ht="30" customHeight="1" x14ac:dyDescent="0.2">
      <c r="A9" s="249" t="s">
        <v>92</v>
      </c>
      <c r="B9" s="249"/>
      <c r="D9" s="76">
        <v>302871974</v>
      </c>
      <c r="E9" s="23"/>
      <c r="F9" s="169"/>
      <c r="G9" s="23"/>
      <c r="H9" s="76">
        <v>3453089221</v>
      </c>
      <c r="I9" s="23"/>
      <c r="J9" s="169"/>
      <c r="N9" s="3"/>
      <c r="P9" s="25"/>
      <c r="Q9" s="23"/>
      <c r="R9" s="25"/>
      <c r="S9" s="23"/>
      <c r="T9" s="25"/>
      <c r="U9" s="23"/>
      <c r="V9" s="25"/>
      <c r="W9" s="23"/>
      <c r="X9" s="25"/>
      <c r="Y9" s="23"/>
      <c r="Z9" s="25"/>
    </row>
    <row r="10" spans="1:26" s="15" customFormat="1" ht="30" customHeight="1" thickBot="1" x14ac:dyDescent="0.3">
      <c r="A10" s="235" t="s">
        <v>11</v>
      </c>
      <c r="B10" s="235"/>
      <c r="D10" s="75">
        <f>SUM(D8:D9)</f>
        <v>302879179</v>
      </c>
      <c r="E10" s="38"/>
      <c r="F10" s="75"/>
      <c r="G10" s="38"/>
      <c r="H10" s="75">
        <f>SUM(H8:H9)</f>
        <v>3453100189</v>
      </c>
      <c r="I10" s="38"/>
      <c r="J10" s="75"/>
      <c r="N10" s="8"/>
      <c r="O10" s="9"/>
      <c r="P10" s="39"/>
      <c r="Q10" s="38"/>
      <c r="R10" s="39"/>
      <c r="S10" s="38"/>
      <c r="T10" s="39"/>
      <c r="U10" s="38"/>
      <c r="V10" s="39"/>
      <c r="W10" s="38"/>
      <c r="X10" s="39"/>
      <c r="Y10" s="38"/>
      <c r="Z10" s="39"/>
    </row>
    <row r="11" spans="1:26" ht="30" customHeight="1" thickTop="1" x14ac:dyDescent="0.2"/>
  </sheetData>
  <mergeCells count="17">
    <mergeCell ref="A10:B10"/>
    <mergeCell ref="A7:B7"/>
    <mergeCell ref="A9:B9"/>
    <mergeCell ref="A1:J1"/>
    <mergeCell ref="A2:J2"/>
    <mergeCell ref="A3:J3"/>
    <mergeCell ref="D6:F6"/>
    <mergeCell ref="H6:J6"/>
    <mergeCell ref="A5:J5"/>
    <mergeCell ref="A8:B8"/>
    <mergeCell ref="N1:Z1"/>
    <mergeCell ref="N2:Z2"/>
    <mergeCell ref="N3:Z3"/>
    <mergeCell ref="N5:Z5"/>
    <mergeCell ref="N6:N7"/>
    <mergeCell ref="P6:T6"/>
    <mergeCell ref="V6:Z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16"/>
  <sheetViews>
    <sheetView rightToLeft="1" view="pageBreakPreview" zoomScaleNormal="100" zoomScaleSheetLayoutView="100" workbookViewId="0">
      <selection activeCell="F8" sqref="F8:F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0.5703125" customWidth="1"/>
    <col min="6" max="6" width="19.42578125" customWidth="1"/>
    <col min="7" max="7" width="0.28515625" customWidth="1"/>
    <col min="9" max="9" width="17.42578125" customWidth="1"/>
    <col min="10" max="10" width="16" style="16" bestFit="1" customWidth="1"/>
    <col min="11" max="11" width="21.5703125" customWidth="1"/>
    <col min="17" max="17" width="11.140625" bestFit="1" customWidth="1"/>
  </cols>
  <sheetData>
    <row r="1" spans="1:17" s="9" customFormat="1" ht="30" customHeight="1" x14ac:dyDescent="0.2">
      <c r="A1" s="235" t="s">
        <v>88</v>
      </c>
      <c r="B1" s="235"/>
      <c r="C1" s="235"/>
      <c r="D1" s="235"/>
      <c r="E1" s="235"/>
      <c r="F1" s="235"/>
      <c r="J1" s="72"/>
    </row>
    <row r="2" spans="1:17" s="9" customFormat="1" ht="30" customHeight="1" x14ac:dyDescent="0.2">
      <c r="A2" s="235" t="s">
        <v>30</v>
      </c>
      <c r="B2" s="235"/>
      <c r="C2" s="235"/>
      <c r="D2" s="235"/>
      <c r="E2" s="235"/>
      <c r="F2" s="235"/>
      <c r="J2" s="72"/>
    </row>
    <row r="3" spans="1:17" s="9" customFormat="1" ht="30" customHeight="1" x14ac:dyDescent="0.2">
      <c r="A3" s="235" t="s">
        <v>139</v>
      </c>
      <c r="B3" s="235"/>
      <c r="C3" s="235"/>
      <c r="D3" s="235"/>
      <c r="E3" s="235"/>
      <c r="F3" s="235"/>
      <c r="J3" s="72"/>
    </row>
    <row r="4" spans="1:17" s="9" customFormat="1" ht="30" customHeight="1" x14ac:dyDescent="0.2">
      <c r="J4" s="72"/>
    </row>
    <row r="5" spans="1:17" s="10" customFormat="1" ht="30" customHeight="1" x14ac:dyDescent="0.2">
      <c r="A5" s="242" t="s">
        <v>85</v>
      </c>
      <c r="B5" s="242"/>
      <c r="C5" s="242"/>
      <c r="D5" s="242"/>
      <c r="E5" s="242"/>
      <c r="F5" s="242"/>
      <c r="J5" s="134"/>
    </row>
    <row r="6" spans="1:17" s="9" customFormat="1" ht="30" customHeight="1" x14ac:dyDescent="0.2">
      <c r="D6" s="1" t="s">
        <v>35</v>
      </c>
      <c r="F6" s="1" t="s">
        <v>75</v>
      </c>
      <c r="J6" s="72"/>
    </row>
    <row r="7" spans="1:17" s="9" customFormat="1" ht="30" customHeight="1" x14ac:dyDescent="0.2">
      <c r="A7" s="235"/>
      <c r="B7" s="235"/>
      <c r="D7" s="2" t="s">
        <v>27</v>
      </c>
      <c r="F7" s="2" t="s">
        <v>27</v>
      </c>
      <c r="J7" s="72"/>
    </row>
    <row r="8" spans="1:17" s="9" customFormat="1" ht="30" customHeight="1" x14ac:dyDescent="0.2">
      <c r="A8" s="252" t="s">
        <v>124</v>
      </c>
      <c r="B8" s="252"/>
      <c r="D8" s="25" t="s">
        <v>80</v>
      </c>
      <c r="E8" s="23"/>
      <c r="F8" s="61">
        <v>71140842</v>
      </c>
      <c r="J8" s="72"/>
    </row>
    <row r="9" spans="1:17" s="9" customFormat="1" ht="30" customHeight="1" x14ac:dyDescent="0.2">
      <c r="A9" s="252" t="s">
        <v>137</v>
      </c>
      <c r="B9" s="252"/>
      <c r="D9" s="25" t="s">
        <v>80</v>
      </c>
      <c r="E9" s="23"/>
      <c r="F9" s="61">
        <v>948790</v>
      </c>
      <c r="J9" s="72"/>
    </row>
    <row r="10" spans="1:17" s="15" customFormat="1" ht="30" customHeight="1" thickBot="1" x14ac:dyDescent="0.3">
      <c r="A10" s="265" t="s">
        <v>11</v>
      </c>
      <c r="B10" s="265"/>
      <c r="D10" s="46">
        <f>SUM(D8:D9)</f>
        <v>0</v>
      </c>
      <c r="E10" s="47"/>
      <c r="F10" s="46">
        <f>SUM(F8:F9)</f>
        <v>72089632</v>
      </c>
      <c r="I10" s="135"/>
      <c r="J10" s="135"/>
      <c r="K10" s="72"/>
    </row>
    <row r="11" spans="1:17" s="9" customFormat="1" ht="30" customHeight="1" thickTop="1" x14ac:dyDescent="0.2">
      <c r="I11" s="72"/>
      <c r="J11" s="72"/>
      <c r="K11" s="72"/>
    </row>
    <row r="14" spans="1:17" x14ac:dyDescent="0.2">
      <c r="Q14" s="16"/>
    </row>
    <row r="15" spans="1:17" x14ac:dyDescent="0.2">
      <c r="Q15" s="16"/>
    </row>
    <row r="16" spans="1:17" x14ac:dyDescent="0.2">
      <c r="Q16" s="16"/>
    </row>
  </sheetData>
  <mergeCells count="8">
    <mergeCell ref="A8:B8"/>
    <mergeCell ref="A10:B10"/>
    <mergeCell ref="A1:F1"/>
    <mergeCell ref="A2:F2"/>
    <mergeCell ref="A3:F3"/>
    <mergeCell ref="A7:B7"/>
    <mergeCell ref="A5:F5"/>
    <mergeCell ref="A9:B9"/>
  </mergeCells>
  <pageMargins left="0.39" right="0.39" top="0.39" bottom="0.39" header="0" footer="0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B15"/>
  <sheetViews>
    <sheetView rightToLeft="1" view="pageBreakPreview" zoomScaleNormal="100" zoomScaleSheetLayoutView="100" workbookViewId="0">
      <selection activeCell="O14" sqref="O14:Q14"/>
    </sheetView>
  </sheetViews>
  <sheetFormatPr defaultColWidth="9.140625" defaultRowHeight="12.75" x14ac:dyDescent="0.2"/>
  <cols>
    <col min="1" max="1" width="27.85546875" style="36" customWidth="1"/>
    <col min="2" max="2" width="1.28515625" style="30" customWidth="1"/>
    <col min="3" max="3" width="16.85546875" style="30" customWidth="1"/>
    <col min="4" max="4" width="1.28515625" style="30" customWidth="1"/>
    <col min="5" max="5" width="18" style="30" customWidth="1"/>
    <col min="6" max="6" width="1.28515625" style="30" customWidth="1"/>
    <col min="7" max="7" width="13.7109375" style="30" customWidth="1"/>
    <col min="8" max="8" width="1.28515625" style="30" customWidth="1"/>
    <col min="9" max="9" width="18.7109375" style="30" bestFit="1" customWidth="1"/>
    <col min="10" max="10" width="1.28515625" style="30" customWidth="1"/>
    <col min="11" max="11" width="16.85546875" style="30" bestFit="1" customWidth="1"/>
    <col min="12" max="12" width="1.28515625" style="30" customWidth="1"/>
    <col min="13" max="13" width="18.7109375" style="30" bestFit="1" customWidth="1"/>
    <col min="14" max="14" width="1.28515625" style="30" customWidth="1"/>
    <col min="15" max="15" width="19.140625" style="71" bestFit="1" customWidth="1"/>
    <col min="16" max="16" width="1.28515625" style="30" customWidth="1"/>
    <col min="17" max="17" width="16.85546875" style="30" bestFit="1" customWidth="1"/>
    <col min="18" max="18" width="1.28515625" style="30" customWidth="1"/>
    <col min="19" max="19" width="20.140625" style="30" customWidth="1"/>
    <col min="20" max="20" width="0.28515625" style="30" customWidth="1"/>
    <col min="21" max="21" width="78.85546875" style="30" customWidth="1"/>
    <col min="22" max="22" width="9.140625" style="30"/>
    <col min="23" max="23" width="12.7109375" style="96" bestFit="1" customWidth="1"/>
    <col min="24" max="27" width="17.28515625" style="96" bestFit="1" customWidth="1"/>
    <col min="28" max="28" width="9.140625" style="96"/>
    <col min="29" max="16384" width="9.140625" style="30"/>
  </cols>
  <sheetData>
    <row r="1" spans="1:28" s="23" customFormat="1" ht="30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W1" s="93"/>
      <c r="X1" s="93"/>
      <c r="Y1" s="93"/>
      <c r="Z1" s="93"/>
      <c r="AA1" s="93"/>
      <c r="AB1" s="93"/>
    </row>
    <row r="2" spans="1:28" s="23" customFormat="1" ht="30" customHeight="1" x14ac:dyDescent="0.2">
      <c r="A2" s="235" t="s">
        <v>30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W2" s="93"/>
      <c r="X2" s="93"/>
      <c r="Y2" s="93"/>
      <c r="Z2" s="93"/>
      <c r="AA2" s="93"/>
      <c r="AB2" s="93"/>
    </row>
    <row r="3" spans="1:28" s="23" customFormat="1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W3" s="93"/>
      <c r="X3" s="93"/>
      <c r="Y3" s="93"/>
      <c r="Z3" s="93"/>
      <c r="AA3" s="93"/>
      <c r="AB3" s="93"/>
    </row>
    <row r="4" spans="1:28" s="33" customFormat="1" ht="30" customHeight="1" x14ac:dyDescent="0.2">
      <c r="A4" s="242" t="s">
        <v>37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W4" s="94"/>
      <c r="X4" s="94"/>
      <c r="Y4" s="94"/>
      <c r="Z4" s="94"/>
      <c r="AA4" s="94"/>
      <c r="AB4" s="94"/>
    </row>
    <row r="5" spans="1:28" s="23" customFormat="1" ht="30" customHeight="1" x14ac:dyDescent="0.2">
      <c r="A5" s="266" t="s">
        <v>13</v>
      </c>
      <c r="C5" s="241" t="s">
        <v>49</v>
      </c>
      <c r="D5" s="241"/>
      <c r="E5" s="241"/>
      <c r="F5" s="241"/>
      <c r="G5" s="241"/>
      <c r="I5" s="241" t="s">
        <v>35</v>
      </c>
      <c r="J5" s="241"/>
      <c r="K5" s="241"/>
      <c r="L5" s="241"/>
      <c r="M5" s="241"/>
      <c r="O5" s="241" t="str">
        <f>'درآمد سرمایه گذاری در اوراق به'!$L$6</f>
        <v>از ابتدای سال مالی تا پایان ماه</v>
      </c>
      <c r="P5" s="241"/>
      <c r="Q5" s="241"/>
      <c r="R5" s="241"/>
      <c r="S5" s="241"/>
      <c r="W5" s="93"/>
      <c r="X5" s="93"/>
      <c r="Y5" s="93"/>
      <c r="Z5" s="93"/>
      <c r="AA5" s="93"/>
      <c r="AB5" s="93"/>
    </row>
    <row r="6" spans="1:28" s="23" customFormat="1" ht="45" customHeight="1" x14ac:dyDescent="0.2">
      <c r="A6" s="266"/>
      <c r="C6" s="5" t="s">
        <v>50</v>
      </c>
      <c r="D6" s="34"/>
      <c r="E6" s="5" t="s">
        <v>51</v>
      </c>
      <c r="F6" s="34"/>
      <c r="G6" s="5" t="s">
        <v>52</v>
      </c>
      <c r="I6" s="5" t="s">
        <v>53</v>
      </c>
      <c r="J6" s="34"/>
      <c r="K6" s="5" t="s">
        <v>54</v>
      </c>
      <c r="L6" s="34"/>
      <c r="M6" s="5" t="s">
        <v>55</v>
      </c>
      <c r="O6" s="91" t="s">
        <v>53</v>
      </c>
      <c r="P6" s="34"/>
      <c r="Q6" s="5" t="s">
        <v>54</v>
      </c>
      <c r="R6" s="34"/>
      <c r="S6" s="5" t="s">
        <v>55</v>
      </c>
      <c r="W6" s="93"/>
      <c r="X6" s="93"/>
      <c r="Y6" s="93"/>
      <c r="Z6" s="93"/>
      <c r="AA6" s="93"/>
      <c r="AB6" s="93"/>
    </row>
    <row r="7" spans="1:28" s="23" customFormat="1" ht="30" customHeight="1" x14ac:dyDescent="0.2">
      <c r="A7" s="202" t="s">
        <v>113</v>
      </c>
      <c r="C7" s="24" t="s">
        <v>126</v>
      </c>
      <c r="E7" s="32">
        <v>500000</v>
      </c>
      <c r="F7" s="31"/>
      <c r="G7" s="32">
        <v>410</v>
      </c>
      <c r="H7" s="31"/>
      <c r="I7" s="32" t="s">
        <v>80</v>
      </c>
      <c r="J7" s="31"/>
      <c r="K7" s="37" t="s">
        <v>80</v>
      </c>
      <c r="L7" s="31"/>
      <c r="M7" s="32" t="s">
        <v>80</v>
      </c>
      <c r="N7" s="31"/>
      <c r="O7" s="56">
        <v>205000000</v>
      </c>
      <c r="P7" s="31"/>
      <c r="Q7" s="37">
        <v>-23385922</v>
      </c>
      <c r="R7" s="31"/>
      <c r="S7" s="32">
        <f>O7+Q7</f>
        <v>181614078</v>
      </c>
      <c r="W7" s="93"/>
      <c r="X7" s="93"/>
      <c r="Y7" s="93"/>
      <c r="Z7" s="93"/>
      <c r="AA7" s="93"/>
      <c r="AB7" s="93"/>
    </row>
    <row r="8" spans="1:28" s="23" customFormat="1" ht="30" customHeight="1" x14ac:dyDescent="0.2">
      <c r="A8" s="202" t="s">
        <v>118</v>
      </c>
      <c r="C8" s="24" t="s">
        <v>127</v>
      </c>
      <c r="E8" s="32">
        <v>979030</v>
      </c>
      <c r="F8" s="31"/>
      <c r="G8" s="32">
        <v>330</v>
      </c>
      <c r="H8" s="31"/>
      <c r="I8" s="32" t="s">
        <v>80</v>
      </c>
      <c r="J8" s="31"/>
      <c r="K8" s="37" t="s">
        <v>80</v>
      </c>
      <c r="L8" s="31"/>
      <c r="M8" s="32" t="s">
        <v>80</v>
      </c>
      <c r="N8" s="31"/>
      <c r="O8" s="56">
        <v>323079900</v>
      </c>
      <c r="P8" s="31"/>
      <c r="Q8" s="37">
        <v>-38238925</v>
      </c>
      <c r="R8" s="31"/>
      <c r="S8" s="32">
        <f t="shared" ref="S8:S13" si="0">O8+Q8</f>
        <v>284840975</v>
      </c>
      <c r="W8" s="93"/>
      <c r="X8" s="93"/>
      <c r="Y8" s="93"/>
      <c r="Z8" s="93"/>
      <c r="AA8" s="93"/>
      <c r="AB8" s="93"/>
    </row>
    <row r="9" spans="1:28" s="23" customFormat="1" ht="30" customHeight="1" x14ac:dyDescent="0.2">
      <c r="A9" s="202" t="s">
        <v>123</v>
      </c>
      <c r="C9" s="24" t="s">
        <v>128</v>
      </c>
      <c r="E9" s="32">
        <v>24650000</v>
      </c>
      <c r="F9" s="31"/>
      <c r="G9" s="32">
        <v>400</v>
      </c>
      <c r="H9" s="31"/>
      <c r="I9" s="32" t="s">
        <v>80</v>
      </c>
      <c r="J9" s="31"/>
      <c r="K9" s="37" t="s">
        <v>80</v>
      </c>
      <c r="L9" s="31"/>
      <c r="M9" s="32" t="s">
        <v>80</v>
      </c>
      <c r="N9" s="31"/>
      <c r="O9" s="56">
        <v>9066590400</v>
      </c>
      <c r="P9" s="31"/>
      <c r="Q9" s="37">
        <v>-1121079005</v>
      </c>
      <c r="R9" s="31"/>
      <c r="S9" s="32">
        <f t="shared" si="0"/>
        <v>7945511395</v>
      </c>
      <c r="W9" s="93"/>
      <c r="X9" s="93"/>
      <c r="Y9" s="93"/>
      <c r="Z9" s="93"/>
      <c r="AA9" s="93"/>
      <c r="AB9" s="93"/>
    </row>
    <row r="10" spans="1:28" s="23" customFormat="1" ht="30" customHeight="1" x14ac:dyDescent="0.2">
      <c r="A10" s="202" t="s">
        <v>120</v>
      </c>
      <c r="C10" s="24" t="s">
        <v>129</v>
      </c>
      <c r="E10" s="32">
        <v>1100000</v>
      </c>
      <c r="F10" s="31"/>
      <c r="G10" s="32">
        <v>4400</v>
      </c>
      <c r="H10" s="31"/>
      <c r="I10" s="32" t="s">
        <v>80</v>
      </c>
      <c r="J10" s="31"/>
      <c r="K10" s="37" t="s">
        <v>80</v>
      </c>
      <c r="L10" s="31"/>
      <c r="M10" s="32" t="s">
        <v>80</v>
      </c>
      <c r="N10" s="31"/>
      <c r="O10" s="56">
        <v>4840000000</v>
      </c>
      <c r="P10" s="31"/>
      <c r="Q10" s="37">
        <v>-593365385</v>
      </c>
      <c r="R10" s="31"/>
      <c r="S10" s="32">
        <f t="shared" si="0"/>
        <v>4246634615</v>
      </c>
      <c r="W10" s="93"/>
      <c r="X10" s="93"/>
      <c r="Y10" s="93"/>
      <c r="Z10" s="93"/>
      <c r="AA10" s="93"/>
      <c r="AB10" s="93"/>
    </row>
    <row r="11" spans="1:28" s="23" customFormat="1" ht="30" customHeight="1" x14ac:dyDescent="0.2">
      <c r="A11" s="202" t="s">
        <v>101</v>
      </c>
      <c r="C11" s="24" t="s">
        <v>145</v>
      </c>
      <c r="E11" s="32">
        <v>73284648</v>
      </c>
      <c r="F11" s="31"/>
      <c r="G11" s="32">
        <v>13</v>
      </c>
      <c r="H11" s="31"/>
      <c r="I11" s="32">
        <v>952700424</v>
      </c>
      <c r="J11" s="31"/>
      <c r="K11" s="37">
        <v>-136419544</v>
      </c>
      <c r="L11" s="31"/>
      <c r="M11" s="32">
        <v>816280880</v>
      </c>
      <c r="N11" s="31"/>
      <c r="O11" s="56">
        <v>952700424</v>
      </c>
      <c r="P11" s="31"/>
      <c r="Q11" s="37">
        <v>-136419544</v>
      </c>
      <c r="R11" s="31"/>
      <c r="S11" s="32">
        <f t="shared" si="0"/>
        <v>816280880</v>
      </c>
      <c r="W11" s="93"/>
      <c r="X11" s="93"/>
      <c r="Y11" s="93"/>
      <c r="Z11" s="93"/>
      <c r="AA11" s="93"/>
      <c r="AB11" s="93"/>
    </row>
    <row r="12" spans="1:28" s="23" customFormat="1" ht="30" customHeight="1" x14ac:dyDescent="0.2">
      <c r="A12" s="202" t="s">
        <v>97</v>
      </c>
      <c r="C12" s="24" t="s">
        <v>145</v>
      </c>
      <c r="E12" s="32">
        <v>25000000</v>
      </c>
      <c r="F12" s="31"/>
      <c r="G12" s="32">
        <v>200</v>
      </c>
      <c r="H12" s="31"/>
      <c r="I12" s="32">
        <v>5000000000</v>
      </c>
      <c r="J12" s="31"/>
      <c r="K12" s="37">
        <v>-715962441</v>
      </c>
      <c r="L12" s="31"/>
      <c r="M12" s="32">
        <v>4284037559</v>
      </c>
      <c r="N12" s="31"/>
      <c r="O12" s="56">
        <v>5000000000</v>
      </c>
      <c r="P12" s="31"/>
      <c r="Q12" s="37">
        <v>-715962441</v>
      </c>
      <c r="R12" s="31"/>
      <c r="S12" s="32">
        <f t="shared" si="0"/>
        <v>4284037559</v>
      </c>
      <c r="W12" s="93"/>
      <c r="X12" s="93"/>
      <c r="Y12" s="93"/>
      <c r="Z12" s="93"/>
      <c r="AA12" s="93"/>
      <c r="AB12" s="93"/>
    </row>
    <row r="13" spans="1:28" s="23" customFormat="1" ht="30" customHeight="1" x14ac:dyDescent="0.2">
      <c r="A13" s="202" t="s">
        <v>114</v>
      </c>
      <c r="C13" s="24" t="s">
        <v>145</v>
      </c>
      <c r="E13" s="32">
        <v>19700000</v>
      </c>
      <c r="F13" s="31"/>
      <c r="G13" s="32">
        <v>28</v>
      </c>
      <c r="H13" s="31"/>
      <c r="I13" s="32">
        <v>551600000</v>
      </c>
      <c r="J13" s="31"/>
      <c r="K13" s="37">
        <v>-78984977</v>
      </c>
      <c r="L13" s="31"/>
      <c r="M13" s="32">
        <v>472615023</v>
      </c>
      <c r="N13" s="31"/>
      <c r="O13" s="56">
        <v>551600000</v>
      </c>
      <c r="P13" s="31"/>
      <c r="Q13" s="37">
        <v>-78984977</v>
      </c>
      <c r="R13" s="31"/>
      <c r="S13" s="32">
        <f t="shared" si="0"/>
        <v>472615023</v>
      </c>
      <c r="W13" s="93"/>
      <c r="X13" s="93"/>
      <c r="Y13" s="93"/>
      <c r="Z13" s="93"/>
      <c r="AA13" s="93"/>
      <c r="AB13" s="93"/>
    </row>
    <row r="14" spans="1:28" s="38" customFormat="1" ht="30" customHeight="1" thickBot="1" x14ac:dyDescent="0.25">
      <c r="A14" s="35" t="s">
        <v>11</v>
      </c>
      <c r="C14" s="39"/>
      <c r="E14" s="40"/>
      <c r="F14" s="41"/>
      <c r="G14" s="40"/>
      <c r="H14" s="41"/>
      <c r="I14" s="42">
        <f>SUM(I11:I13)</f>
        <v>6504300424</v>
      </c>
      <c r="J14" s="41"/>
      <c r="K14" s="44">
        <f>SUM(K11:K13)</f>
        <v>-931366962</v>
      </c>
      <c r="L14" s="41"/>
      <c r="M14" s="42">
        <f>SUM(M11:M13)</f>
        <v>5572933462</v>
      </c>
      <c r="N14" s="41"/>
      <c r="O14" s="67">
        <f>SUM(O7:O13)</f>
        <v>20938970724</v>
      </c>
      <c r="P14" s="41"/>
      <c r="Q14" s="44">
        <f>SUM(Q7:Q13)</f>
        <v>-2707436199</v>
      </c>
      <c r="R14" s="41"/>
      <c r="S14" s="42">
        <f>SUM(S7:S13)</f>
        <v>18231534525</v>
      </c>
      <c r="W14" s="95"/>
      <c r="X14" s="95"/>
      <c r="Y14" s="95"/>
      <c r="Z14" s="95"/>
      <c r="AA14" s="95"/>
      <c r="AB14" s="95"/>
    </row>
    <row r="15" spans="1:28" ht="13.5" thickTop="1" x14ac:dyDescent="0.2"/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S10"/>
  <sheetViews>
    <sheetView rightToLeft="1" view="pageBreakPreview" zoomScaleNormal="100" zoomScaleSheetLayoutView="100" workbookViewId="0">
      <selection activeCell="A3" sqref="A3:S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8554687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s="9" customFormat="1" ht="30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19" s="9" customFormat="1" ht="30" customHeight="1" x14ac:dyDescent="0.2">
      <c r="A2" s="235" t="s">
        <v>30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</row>
    <row r="3" spans="1:19" s="9" customFormat="1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r="4" spans="1:19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s="10" customFormat="1" ht="30" customHeight="1" x14ac:dyDescent="0.2">
      <c r="A5" s="242" t="s">
        <v>56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</row>
    <row r="6" spans="1:19" s="9" customFormat="1" ht="30" customHeight="1" x14ac:dyDescent="0.2">
      <c r="A6" s="241" t="s">
        <v>31</v>
      </c>
      <c r="I6" s="241" t="s">
        <v>35</v>
      </c>
      <c r="J6" s="241"/>
      <c r="K6" s="241"/>
      <c r="L6" s="241"/>
      <c r="M6" s="241"/>
      <c r="O6" s="241" t="str">
        <f>'درآمد سرمایه گذاری در اوراق به'!$L$6</f>
        <v>از ابتدای سال مالی تا پایان ماه</v>
      </c>
      <c r="P6" s="241"/>
      <c r="Q6" s="241"/>
      <c r="R6" s="241"/>
      <c r="S6" s="241"/>
    </row>
    <row r="7" spans="1:19" s="9" customFormat="1" ht="30" customHeight="1" x14ac:dyDescent="0.2">
      <c r="A7" s="241"/>
      <c r="C7" s="4" t="s">
        <v>57</v>
      </c>
      <c r="E7" s="43" t="s">
        <v>24</v>
      </c>
      <c r="G7" s="4" t="s">
        <v>58</v>
      </c>
      <c r="I7" s="5" t="s">
        <v>59</v>
      </c>
      <c r="J7" s="11"/>
      <c r="K7" s="5" t="s">
        <v>54</v>
      </c>
      <c r="L7" s="11"/>
      <c r="M7" s="5" t="s">
        <v>60</v>
      </c>
      <c r="O7" s="5" t="s">
        <v>59</v>
      </c>
      <c r="P7" s="11"/>
      <c r="Q7" s="5" t="s">
        <v>54</v>
      </c>
      <c r="R7" s="11"/>
      <c r="S7" s="5" t="s">
        <v>60</v>
      </c>
    </row>
    <row r="8" spans="1:19" s="9" customFormat="1" ht="30" customHeight="1" x14ac:dyDescent="0.2">
      <c r="A8" s="3"/>
      <c r="E8" s="122"/>
      <c r="F8" s="12"/>
      <c r="G8" s="6"/>
      <c r="H8" s="12"/>
      <c r="I8" s="76">
        <v>0</v>
      </c>
      <c r="J8" s="23"/>
      <c r="K8" s="76">
        <v>0</v>
      </c>
      <c r="L8" s="23"/>
      <c r="M8" s="76">
        <v>0</v>
      </c>
      <c r="N8" s="23"/>
      <c r="O8" s="76">
        <v>0</v>
      </c>
      <c r="P8" s="23"/>
      <c r="Q8" s="76">
        <v>0</v>
      </c>
      <c r="R8" s="23"/>
      <c r="S8" s="76">
        <v>0</v>
      </c>
    </row>
    <row r="9" spans="1:19" s="9" customFormat="1" ht="30" customHeight="1" thickBot="1" x14ac:dyDescent="0.3">
      <c r="A9" s="8" t="s">
        <v>11</v>
      </c>
      <c r="C9" s="7"/>
      <c r="E9" s="6"/>
      <c r="F9" s="12"/>
      <c r="G9" s="6"/>
      <c r="H9" s="12"/>
      <c r="I9" s="123">
        <f>SUM(I8)</f>
        <v>0</v>
      </c>
      <c r="J9" s="47"/>
      <c r="K9" s="123">
        <v>0</v>
      </c>
      <c r="L9" s="47"/>
      <c r="M9" s="123">
        <f>SUM(M8)</f>
        <v>0</v>
      </c>
      <c r="N9" s="47"/>
      <c r="O9" s="123">
        <f>SUM(O8)</f>
        <v>0</v>
      </c>
      <c r="P9" s="47"/>
      <c r="Q9" s="123">
        <v>0</v>
      </c>
      <c r="R9" s="47"/>
      <c r="S9" s="123">
        <f>SUM(S8)</f>
        <v>0</v>
      </c>
    </row>
    <row r="10" spans="1:19" ht="13.5" thickTop="1" x14ac:dyDescent="0.2"/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O47"/>
  <sheetViews>
    <sheetView rightToLeft="1" view="pageBreakPreview" topLeftCell="A2" zoomScale="60" zoomScaleNormal="100" workbookViewId="0">
      <selection activeCell="Q7" sqref="Q7:Q39"/>
    </sheetView>
  </sheetViews>
  <sheetFormatPr defaultRowHeight="12.75" x14ac:dyDescent="0.2"/>
  <cols>
    <col min="1" max="1" width="27.42578125" bestFit="1" customWidth="1"/>
    <col min="2" max="2" width="1.28515625" customWidth="1"/>
    <col min="3" max="3" width="17.28515625" style="196" bestFit="1" customWidth="1"/>
    <col min="4" max="4" width="1.28515625" style="196" customWidth="1"/>
    <col min="5" max="5" width="21.85546875" style="196" bestFit="1" customWidth="1"/>
    <col min="6" max="6" width="1.28515625" style="196" customWidth="1"/>
    <col min="7" max="7" width="23.85546875" style="196" customWidth="1"/>
    <col min="8" max="8" width="1.28515625" style="196" customWidth="1"/>
    <col min="9" max="9" width="20.140625" style="196" customWidth="1"/>
    <col min="10" max="10" width="0.85546875" style="196" customWidth="1"/>
    <col min="11" max="11" width="17.28515625" style="197" bestFit="1" customWidth="1"/>
    <col min="12" max="12" width="1.28515625" style="197" customWidth="1"/>
    <col min="13" max="13" width="21.85546875" style="197" bestFit="1" customWidth="1"/>
    <col min="14" max="14" width="1.28515625" style="197" customWidth="1"/>
    <col min="15" max="15" width="23.7109375" style="197" customWidth="1"/>
    <col min="16" max="16" width="1.28515625" style="197" customWidth="1"/>
    <col min="17" max="17" width="20.7109375" style="198" customWidth="1"/>
    <col min="18" max="18" width="0.5703125" customWidth="1"/>
    <col min="19" max="23" width="30.7109375" style="97" customWidth="1"/>
    <col min="24" max="457" width="9.140625" style="277"/>
  </cols>
  <sheetData>
    <row r="1" spans="1:457" ht="29.1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S1" s="89"/>
      <c r="T1" s="89"/>
      <c r="U1" s="89"/>
      <c r="V1" s="89"/>
    </row>
    <row r="2" spans="1:457" s="9" customFormat="1" ht="30" customHeight="1" x14ac:dyDescent="0.2">
      <c r="A2" s="235" t="s">
        <v>30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S2" s="140"/>
      <c r="T2" s="140"/>
      <c r="U2" s="140"/>
      <c r="V2" s="140"/>
      <c r="W2" s="141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  <c r="IK2" s="278"/>
      <c r="IL2" s="278"/>
      <c r="IM2" s="278"/>
      <c r="IN2" s="278"/>
      <c r="IO2" s="278"/>
      <c r="IP2" s="278"/>
      <c r="IQ2" s="278"/>
      <c r="IR2" s="278"/>
      <c r="IS2" s="278"/>
      <c r="IT2" s="278"/>
      <c r="IU2" s="278"/>
      <c r="IV2" s="278"/>
      <c r="IW2" s="278"/>
      <c r="IX2" s="278"/>
      <c r="IY2" s="278"/>
      <c r="IZ2" s="278"/>
      <c r="JA2" s="278"/>
      <c r="JB2" s="278"/>
      <c r="JC2" s="278"/>
      <c r="JD2" s="278"/>
      <c r="JE2" s="278"/>
      <c r="JF2" s="278"/>
      <c r="JG2" s="278"/>
      <c r="JH2" s="278"/>
      <c r="JI2" s="278"/>
      <c r="JJ2" s="278"/>
      <c r="JK2" s="278"/>
      <c r="JL2" s="278"/>
      <c r="JM2" s="278"/>
      <c r="JN2" s="278"/>
      <c r="JO2" s="278"/>
      <c r="JP2" s="278"/>
      <c r="JQ2" s="278"/>
      <c r="JR2" s="278"/>
      <c r="JS2" s="278"/>
      <c r="JT2" s="278"/>
      <c r="JU2" s="278"/>
      <c r="JV2" s="278"/>
      <c r="JW2" s="278"/>
      <c r="JX2" s="278"/>
      <c r="JY2" s="278"/>
      <c r="JZ2" s="278"/>
      <c r="KA2" s="278"/>
      <c r="KB2" s="278"/>
      <c r="KC2" s="278"/>
      <c r="KD2" s="278"/>
      <c r="KE2" s="278"/>
      <c r="KF2" s="278"/>
      <c r="KG2" s="278"/>
      <c r="KH2" s="278"/>
      <c r="KI2" s="278"/>
      <c r="KJ2" s="278"/>
      <c r="KK2" s="278"/>
      <c r="KL2" s="278"/>
      <c r="KM2" s="278"/>
      <c r="KN2" s="278"/>
      <c r="KO2" s="278"/>
      <c r="KP2" s="278"/>
      <c r="KQ2" s="278"/>
      <c r="KR2" s="278"/>
      <c r="KS2" s="278"/>
      <c r="KT2" s="278"/>
      <c r="KU2" s="278"/>
      <c r="KV2" s="278"/>
      <c r="KW2" s="278"/>
      <c r="KX2" s="278"/>
      <c r="KY2" s="278"/>
      <c r="KZ2" s="278"/>
      <c r="LA2" s="278"/>
      <c r="LB2" s="278"/>
      <c r="LC2" s="278"/>
      <c r="LD2" s="278"/>
      <c r="LE2" s="278"/>
      <c r="LF2" s="278"/>
      <c r="LG2" s="278"/>
      <c r="LH2" s="278"/>
      <c r="LI2" s="278"/>
      <c r="LJ2" s="278"/>
      <c r="LK2" s="278"/>
      <c r="LL2" s="278"/>
      <c r="LM2" s="278"/>
      <c r="LN2" s="278"/>
      <c r="LO2" s="278"/>
      <c r="LP2" s="278"/>
      <c r="LQ2" s="278"/>
      <c r="LR2" s="278"/>
      <c r="LS2" s="278"/>
      <c r="LT2" s="278"/>
      <c r="LU2" s="278"/>
      <c r="LV2" s="278"/>
      <c r="LW2" s="278"/>
      <c r="LX2" s="278"/>
      <c r="LY2" s="278"/>
      <c r="LZ2" s="278"/>
      <c r="MA2" s="278"/>
      <c r="MB2" s="278"/>
      <c r="MC2" s="278"/>
      <c r="MD2" s="278"/>
      <c r="ME2" s="278"/>
      <c r="MF2" s="278"/>
      <c r="MG2" s="278"/>
      <c r="MH2" s="278"/>
      <c r="MI2" s="278"/>
      <c r="MJ2" s="278"/>
      <c r="MK2" s="278"/>
      <c r="ML2" s="278"/>
      <c r="MM2" s="278"/>
      <c r="MN2" s="278"/>
      <c r="MO2" s="278"/>
      <c r="MP2" s="278"/>
      <c r="MQ2" s="278"/>
      <c r="MR2" s="278"/>
      <c r="MS2" s="278"/>
      <c r="MT2" s="278"/>
      <c r="MU2" s="278"/>
      <c r="MV2" s="278"/>
      <c r="MW2" s="278"/>
      <c r="MX2" s="278"/>
      <c r="MY2" s="278"/>
      <c r="MZ2" s="278"/>
      <c r="NA2" s="278"/>
      <c r="NB2" s="278"/>
      <c r="NC2" s="278"/>
      <c r="ND2" s="278"/>
      <c r="NE2" s="278"/>
      <c r="NF2" s="278"/>
      <c r="NG2" s="278"/>
      <c r="NH2" s="278"/>
      <c r="NI2" s="278"/>
      <c r="NJ2" s="278"/>
      <c r="NK2" s="278"/>
      <c r="NL2" s="278"/>
      <c r="NM2" s="278"/>
      <c r="NN2" s="278"/>
      <c r="NO2" s="278"/>
      <c r="NP2" s="278"/>
      <c r="NQ2" s="278"/>
      <c r="NR2" s="278"/>
      <c r="NS2" s="278"/>
      <c r="NT2" s="278"/>
      <c r="NU2" s="278"/>
      <c r="NV2" s="278"/>
      <c r="NW2" s="278"/>
      <c r="NX2" s="278"/>
      <c r="NY2" s="278"/>
      <c r="NZ2" s="278"/>
      <c r="OA2" s="278"/>
      <c r="OB2" s="278"/>
      <c r="OC2" s="278"/>
      <c r="OD2" s="278"/>
      <c r="OE2" s="278"/>
      <c r="OF2" s="278"/>
      <c r="OG2" s="278"/>
      <c r="OH2" s="278"/>
      <c r="OI2" s="278"/>
      <c r="OJ2" s="278"/>
      <c r="OK2" s="278"/>
      <c r="OL2" s="278"/>
      <c r="OM2" s="278"/>
      <c r="ON2" s="278"/>
      <c r="OO2" s="278"/>
      <c r="OP2" s="278"/>
      <c r="OQ2" s="278"/>
      <c r="OR2" s="278"/>
      <c r="OS2" s="278"/>
      <c r="OT2" s="278"/>
      <c r="OU2" s="278"/>
      <c r="OV2" s="278"/>
      <c r="OW2" s="278"/>
      <c r="OX2" s="278"/>
      <c r="OY2" s="278"/>
      <c r="OZ2" s="278"/>
      <c r="PA2" s="278"/>
      <c r="PB2" s="278"/>
      <c r="PC2" s="278"/>
      <c r="PD2" s="278"/>
      <c r="PE2" s="278"/>
      <c r="PF2" s="278"/>
      <c r="PG2" s="278"/>
      <c r="PH2" s="278"/>
      <c r="PI2" s="278"/>
      <c r="PJ2" s="278"/>
      <c r="PK2" s="278"/>
      <c r="PL2" s="278"/>
      <c r="PM2" s="278"/>
      <c r="PN2" s="278"/>
      <c r="PO2" s="278"/>
      <c r="PP2" s="278"/>
      <c r="PQ2" s="278"/>
      <c r="PR2" s="278"/>
      <c r="PS2" s="278"/>
      <c r="PT2" s="278"/>
      <c r="PU2" s="278"/>
      <c r="PV2" s="278"/>
      <c r="PW2" s="278"/>
      <c r="PX2" s="278"/>
      <c r="PY2" s="278"/>
      <c r="PZ2" s="278"/>
      <c r="QA2" s="278"/>
      <c r="QB2" s="278"/>
      <c r="QC2" s="278"/>
      <c r="QD2" s="278"/>
      <c r="QE2" s="278"/>
      <c r="QF2" s="278"/>
      <c r="QG2" s="278"/>
      <c r="QH2" s="278"/>
      <c r="QI2" s="278"/>
      <c r="QJ2" s="278"/>
      <c r="QK2" s="278"/>
      <c r="QL2" s="278"/>
      <c r="QM2" s="278"/>
      <c r="QN2" s="278"/>
      <c r="QO2" s="278"/>
    </row>
    <row r="3" spans="1:457" s="9" customFormat="1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S3" s="140"/>
      <c r="T3" s="140"/>
      <c r="U3" s="140"/>
      <c r="V3" s="140"/>
      <c r="W3" s="141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8"/>
      <c r="CH3" s="278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78"/>
      <c r="DE3" s="278"/>
      <c r="DF3" s="278"/>
      <c r="DG3" s="278"/>
      <c r="DH3" s="278"/>
      <c r="DI3" s="278"/>
      <c r="DJ3" s="278"/>
      <c r="DK3" s="278"/>
      <c r="DL3" s="278"/>
      <c r="DM3" s="278"/>
      <c r="DN3" s="278"/>
      <c r="DO3" s="278"/>
      <c r="DP3" s="278"/>
      <c r="DQ3" s="278"/>
      <c r="DR3" s="278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278"/>
      <c r="EJ3" s="278"/>
      <c r="EK3" s="278"/>
      <c r="EL3" s="278"/>
      <c r="EM3" s="278"/>
      <c r="EN3" s="278"/>
      <c r="EO3" s="278"/>
      <c r="EP3" s="278"/>
      <c r="EQ3" s="278"/>
      <c r="ER3" s="278"/>
      <c r="ES3" s="278"/>
      <c r="ET3" s="278"/>
      <c r="EU3" s="278"/>
      <c r="EV3" s="278"/>
      <c r="EW3" s="278"/>
      <c r="EX3" s="278"/>
      <c r="EY3" s="278"/>
      <c r="EZ3" s="278"/>
      <c r="FA3" s="278"/>
      <c r="FB3" s="278"/>
      <c r="FC3" s="278"/>
      <c r="FD3" s="278"/>
      <c r="FE3" s="278"/>
      <c r="FF3" s="278"/>
      <c r="FG3" s="278"/>
      <c r="FH3" s="278"/>
      <c r="FI3" s="278"/>
      <c r="FJ3" s="278"/>
      <c r="FK3" s="278"/>
      <c r="FL3" s="278"/>
      <c r="FM3" s="278"/>
      <c r="FN3" s="278"/>
      <c r="FO3" s="278"/>
      <c r="FP3" s="278"/>
      <c r="FQ3" s="278"/>
      <c r="FR3" s="278"/>
      <c r="FS3" s="278"/>
      <c r="FT3" s="278"/>
      <c r="FU3" s="278"/>
      <c r="FV3" s="278"/>
      <c r="FW3" s="278"/>
      <c r="FX3" s="278"/>
      <c r="FY3" s="278"/>
      <c r="FZ3" s="278"/>
      <c r="GA3" s="278"/>
      <c r="GB3" s="278"/>
      <c r="GC3" s="278"/>
      <c r="GD3" s="278"/>
      <c r="GE3" s="278"/>
      <c r="GF3" s="278"/>
      <c r="GG3" s="278"/>
      <c r="GH3" s="278"/>
      <c r="GI3" s="278"/>
      <c r="GJ3" s="278"/>
      <c r="GK3" s="278"/>
      <c r="GL3" s="278"/>
      <c r="GM3" s="278"/>
      <c r="GN3" s="278"/>
      <c r="GO3" s="278"/>
      <c r="GP3" s="278"/>
      <c r="GQ3" s="278"/>
      <c r="GR3" s="278"/>
      <c r="GS3" s="278"/>
      <c r="GT3" s="278"/>
      <c r="GU3" s="278"/>
      <c r="GV3" s="278"/>
      <c r="GW3" s="278"/>
      <c r="GX3" s="278"/>
      <c r="GY3" s="278"/>
      <c r="GZ3" s="278"/>
      <c r="HA3" s="278"/>
      <c r="HB3" s="278"/>
      <c r="HC3" s="278"/>
      <c r="HD3" s="278"/>
      <c r="HE3" s="278"/>
      <c r="HF3" s="278"/>
      <c r="HG3" s="278"/>
      <c r="HH3" s="278"/>
      <c r="HI3" s="278"/>
      <c r="HJ3" s="278"/>
      <c r="HK3" s="278"/>
      <c r="HL3" s="278"/>
      <c r="HM3" s="278"/>
      <c r="HN3" s="278"/>
      <c r="HO3" s="278"/>
      <c r="HP3" s="278"/>
      <c r="HQ3" s="278"/>
      <c r="HR3" s="278"/>
      <c r="HS3" s="278"/>
      <c r="HT3" s="278"/>
      <c r="HU3" s="278"/>
      <c r="HV3" s="278"/>
      <c r="HW3" s="278"/>
      <c r="HX3" s="278"/>
      <c r="HY3" s="278"/>
      <c r="HZ3" s="278"/>
      <c r="IA3" s="278"/>
      <c r="IB3" s="278"/>
      <c r="IC3" s="278"/>
      <c r="ID3" s="278"/>
      <c r="IE3" s="278"/>
      <c r="IF3" s="278"/>
      <c r="IG3" s="278"/>
      <c r="IH3" s="278"/>
      <c r="II3" s="278"/>
      <c r="IJ3" s="278"/>
      <c r="IK3" s="278"/>
      <c r="IL3" s="278"/>
      <c r="IM3" s="278"/>
      <c r="IN3" s="278"/>
      <c r="IO3" s="278"/>
      <c r="IP3" s="278"/>
      <c r="IQ3" s="278"/>
      <c r="IR3" s="278"/>
      <c r="IS3" s="278"/>
      <c r="IT3" s="278"/>
      <c r="IU3" s="278"/>
      <c r="IV3" s="278"/>
      <c r="IW3" s="278"/>
      <c r="IX3" s="278"/>
      <c r="IY3" s="278"/>
      <c r="IZ3" s="278"/>
      <c r="JA3" s="278"/>
      <c r="JB3" s="278"/>
      <c r="JC3" s="278"/>
      <c r="JD3" s="278"/>
      <c r="JE3" s="278"/>
      <c r="JF3" s="278"/>
      <c r="JG3" s="278"/>
      <c r="JH3" s="278"/>
      <c r="JI3" s="278"/>
      <c r="JJ3" s="278"/>
      <c r="JK3" s="278"/>
      <c r="JL3" s="278"/>
      <c r="JM3" s="278"/>
      <c r="JN3" s="278"/>
      <c r="JO3" s="278"/>
      <c r="JP3" s="278"/>
      <c r="JQ3" s="278"/>
      <c r="JR3" s="278"/>
      <c r="JS3" s="278"/>
      <c r="JT3" s="278"/>
      <c r="JU3" s="278"/>
      <c r="JV3" s="278"/>
      <c r="JW3" s="278"/>
      <c r="JX3" s="278"/>
      <c r="JY3" s="278"/>
      <c r="JZ3" s="278"/>
      <c r="KA3" s="278"/>
      <c r="KB3" s="278"/>
      <c r="KC3" s="278"/>
      <c r="KD3" s="278"/>
      <c r="KE3" s="278"/>
      <c r="KF3" s="278"/>
      <c r="KG3" s="278"/>
      <c r="KH3" s="278"/>
      <c r="KI3" s="278"/>
      <c r="KJ3" s="278"/>
      <c r="KK3" s="278"/>
      <c r="KL3" s="278"/>
      <c r="KM3" s="278"/>
      <c r="KN3" s="278"/>
      <c r="KO3" s="278"/>
      <c r="KP3" s="278"/>
      <c r="KQ3" s="278"/>
      <c r="KR3" s="278"/>
      <c r="KS3" s="278"/>
      <c r="KT3" s="278"/>
      <c r="KU3" s="278"/>
      <c r="KV3" s="278"/>
      <c r="KW3" s="278"/>
      <c r="KX3" s="278"/>
      <c r="KY3" s="278"/>
      <c r="KZ3" s="278"/>
      <c r="LA3" s="278"/>
      <c r="LB3" s="278"/>
      <c r="LC3" s="278"/>
      <c r="LD3" s="278"/>
      <c r="LE3" s="278"/>
      <c r="LF3" s="278"/>
      <c r="LG3" s="278"/>
      <c r="LH3" s="278"/>
      <c r="LI3" s="278"/>
      <c r="LJ3" s="278"/>
      <c r="LK3" s="278"/>
      <c r="LL3" s="278"/>
      <c r="LM3" s="278"/>
      <c r="LN3" s="278"/>
      <c r="LO3" s="278"/>
      <c r="LP3" s="278"/>
      <c r="LQ3" s="278"/>
      <c r="LR3" s="278"/>
      <c r="LS3" s="278"/>
      <c r="LT3" s="278"/>
      <c r="LU3" s="278"/>
      <c r="LV3" s="278"/>
      <c r="LW3" s="278"/>
      <c r="LX3" s="278"/>
      <c r="LY3" s="278"/>
      <c r="LZ3" s="278"/>
      <c r="MA3" s="278"/>
      <c r="MB3" s="278"/>
      <c r="MC3" s="278"/>
      <c r="MD3" s="278"/>
      <c r="ME3" s="278"/>
      <c r="MF3" s="278"/>
      <c r="MG3" s="278"/>
      <c r="MH3" s="278"/>
      <c r="MI3" s="278"/>
      <c r="MJ3" s="278"/>
      <c r="MK3" s="278"/>
      <c r="ML3" s="278"/>
      <c r="MM3" s="278"/>
      <c r="MN3" s="278"/>
      <c r="MO3" s="278"/>
      <c r="MP3" s="278"/>
      <c r="MQ3" s="278"/>
      <c r="MR3" s="278"/>
      <c r="MS3" s="278"/>
      <c r="MT3" s="278"/>
      <c r="MU3" s="278"/>
      <c r="MV3" s="278"/>
      <c r="MW3" s="278"/>
      <c r="MX3" s="278"/>
      <c r="MY3" s="278"/>
      <c r="MZ3" s="278"/>
      <c r="NA3" s="278"/>
      <c r="NB3" s="278"/>
      <c r="NC3" s="278"/>
      <c r="ND3" s="278"/>
      <c r="NE3" s="278"/>
      <c r="NF3" s="278"/>
      <c r="NG3" s="278"/>
      <c r="NH3" s="278"/>
      <c r="NI3" s="278"/>
      <c r="NJ3" s="278"/>
      <c r="NK3" s="278"/>
      <c r="NL3" s="278"/>
      <c r="NM3" s="278"/>
      <c r="NN3" s="278"/>
      <c r="NO3" s="278"/>
      <c r="NP3" s="278"/>
      <c r="NQ3" s="278"/>
      <c r="NR3" s="278"/>
      <c r="NS3" s="278"/>
      <c r="NT3" s="278"/>
      <c r="NU3" s="278"/>
      <c r="NV3" s="278"/>
      <c r="NW3" s="278"/>
      <c r="NX3" s="278"/>
      <c r="NY3" s="278"/>
      <c r="NZ3" s="278"/>
      <c r="OA3" s="278"/>
      <c r="OB3" s="278"/>
      <c r="OC3" s="278"/>
      <c r="OD3" s="278"/>
      <c r="OE3" s="278"/>
      <c r="OF3" s="278"/>
      <c r="OG3" s="278"/>
      <c r="OH3" s="278"/>
      <c r="OI3" s="278"/>
      <c r="OJ3" s="278"/>
      <c r="OK3" s="278"/>
      <c r="OL3" s="278"/>
      <c r="OM3" s="278"/>
      <c r="ON3" s="278"/>
      <c r="OO3" s="278"/>
      <c r="OP3" s="278"/>
      <c r="OQ3" s="278"/>
      <c r="OR3" s="278"/>
      <c r="OS3" s="278"/>
      <c r="OT3" s="278"/>
      <c r="OU3" s="278"/>
      <c r="OV3" s="278"/>
      <c r="OW3" s="278"/>
      <c r="OX3" s="278"/>
      <c r="OY3" s="278"/>
      <c r="OZ3" s="278"/>
      <c r="PA3" s="278"/>
      <c r="PB3" s="278"/>
      <c r="PC3" s="278"/>
      <c r="PD3" s="278"/>
      <c r="PE3" s="278"/>
      <c r="PF3" s="278"/>
      <c r="PG3" s="278"/>
      <c r="PH3" s="278"/>
      <c r="PI3" s="278"/>
      <c r="PJ3" s="278"/>
      <c r="PK3" s="278"/>
      <c r="PL3" s="278"/>
      <c r="PM3" s="278"/>
      <c r="PN3" s="278"/>
      <c r="PO3" s="278"/>
      <c r="PP3" s="278"/>
      <c r="PQ3" s="278"/>
      <c r="PR3" s="278"/>
      <c r="PS3" s="278"/>
      <c r="PT3" s="278"/>
      <c r="PU3" s="278"/>
      <c r="PV3" s="278"/>
      <c r="PW3" s="278"/>
      <c r="PX3" s="278"/>
      <c r="PY3" s="278"/>
      <c r="PZ3" s="278"/>
      <c r="QA3" s="278"/>
      <c r="QB3" s="278"/>
      <c r="QC3" s="278"/>
      <c r="QD3" s="278"/>
      <c r="QE3" s="278"/>
      <c r="QF3" s="278"/>
      <c r="QG3" s="278"/>
      <c r="QH3" s="278"/>
      <c r="QI3" s="278"/>
      <c r="QJ3" s="278"/>
      <c r="QK3" s="278"/>
      <c r="QL3" s="278"/>
      <c r="QM3" s="278"/>
      <c r="QN3" s="278"/>
      <c r="QO3" s="278"/>
    </row>
    <row r="4" spans="1:457" s="10" customFormat="1" ht="25.5" x14ac:dyDescent="0.2">
      <c r="A4" s="242" t="s">
        <v>65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S4" s="140"/>
      <c r="T4" s="140"/>
      <c r="U4" s="140"/>
      <c r="V4" s="140"/>
      <c r="W4" s="141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  <c r="IX4" s="279"/>
      <c r="IY4" s="279"/>
      <c r="IZ4" s="279"/>
      <c r="JA4" s="279"/>
      <c r="JB4" s="279"/>
      <c r="JC4" s="279"/>
      <c r="JD4" s="279"/>
      <c r="JE4" s="279"/>
      <c r="JF4" s="279"/>
      <c r="JG4" s="279"/>
      <c r="JH4" s="279"/>
      <c r="JI4" s="279"/>
      <c r="JJ4" s="279"/>
      <c r="JK4" s="279"/>
      <c r="JL4" s="279"/>
      <c r="JM4" s="279"/>
      <c r="JN4" s="279"/>
      <c r="JO4" s="279"/>
      <c r="JP4" s="279"/>
      <c r="JQ4" s="279"/>
      <c r="JR4" s="279"/>
      <c r="JS4" s="279"/>
      <c r="JT4" s="279"/>
      <c r="JU4" s="279"/>
      <c r="JV4" s="279"/>
      <c r="JW4" s="279"/>
      <c r="JX4" s="279"/>
      <c r="JY4" s="279"/>
      <c r="JZ4" s="279"/>
      <c r="KA4" s="279"/>
      <c r="KB4" s="279"/>
      <c r="KC4" s="279"/>
      <c r="KD4" s="279"/>
      <c r="KE4" s="279"/>
      <c r="KF4" s="279"/>
      <c r="KG4" s="279"/>
      <c r="KH4" s="279"/>
      <c r="KI4" s="279"/>
      <c r="KJ4" s="279"/>
      <c r="KK4" s="279"/>
      <c r="KL4" s="279"/>
      <c r="KM4" s="279"/>
      <c r="KN4" s="279"/>
      <c r="KO4" s="279"/>
      <c r="KP4" s="279"/>
      <c r="KQ4" s="279"/>
      <c r="KR4" s="279"/>
      <c r="KS4" s="279"/>
      <c r="KT4" s="279"/>
      <c r="KU4" s="279"/>
      <c r="KV4" s="279"/>
      <c r="KW4" s="279"/>
      <c r="KX4" s="279"/>
      <c r="KY4" s="279"/>
      <c r="KZ4" s="279"/>
      <c r="LA4" s="279"/>
      <c r="LB4" s="279"/>
      <c r="LC4" s="279"/>
      <c r="LD4" s="279"/>
      <c r="LE4" s="279"/>
      <c r="LF4" s="279"/>
      <c r="LG4" s="279"/>
      <c r="LH4" s="279"/>
      <c r="LI4" s="279"/>
      <c r="LJ4" s="279"/>
      <c r="LK4" s="279"/>
      <c r="LL4" s="279"/>
      <c r="LM4" s="279"/>
      <c r="LN4" s="279"/>
      <c r="LO4" s="279"/>
      <c r="LP4" s="279"/>
      <c r="LQ4" s="279"/>
      <c r="LR4" s="279"/>
      <c r="LS4" s="279"/>
      <c r="LT4" s="279"/>
      <c r="LU4" s="279"/>
      <c r="LV4" s="279"/>
      <c r="LW4" s="279"/>
      <c r="LX4" s="279"/>
      <c r="LY4" s="279"/>
      <c r="LZ4" s="279"/>
      <c r="MA4" s="279"/>
      <c r="MB4" s="279"/>
      <c r="MC4" s="279"/>
      <c r="MD4" s="279"/>
      <c r="ME4" s="279"/>
      <c r="MF4" s="279"/>
      <c r="MG4" s="279"/>
      <c r="MH4" s="279"/>
      <c r="MI4" s="279"/>
      <c r="MJ4" s="279"/>
      <c r="MK4" s="279"/>
      <c r="ML4" s="279"/>
      <c r="MM4" s="279"/>
      <c r="MN4" s="279"/>
      <c r="MO4" s="279"/>
      <c r="MP4" s="279"/>
      <c r="MQ4" s="279"/>
      <c r="MR4" s="279"/>
      <c r="MS4" s="279"/>
      <c r="MT4" s="279"/>
      <c r="MU4" s="279"/>
      <c r="MV4" s="279"/>
      <c r="MW4" s="279"/>
      <c r="MX4" s="279"/>
      <c r="MY4" s="279"/>
      <c r="MZ4" s="279"/>
      <c r="NA4" s="279"/>
      <c r="NB4" s="279"/>
      <c r="NC4" s="279"/>
      <c r="ND4" s="279"/>
      <c r="NE4" s="279"/>
      <c r="NF4" s="279"/>
      <c r="NG4" s="279"/>
      <c r="NH4" s="279"/>
      <c r="NI4" s="279"/>
      <c r="NJ4" s="279"/>
      <c r="NK4" s="279"/>
      <c r="NL4" s="279"/>
      <c r="NM4" s="279"/>
      <c r="NN4" s="279"/>
      <c r="NO4" s="279"/>
      <c r="NP4" s="279"/>
      <c r="NQ4" s="279"/>
      <c r="NR4" s="279"/>
      <c r="NS4" s="279"/>
      <c r="NT4" s="279"/>
      <c r="NU4" s="279"/>
      <c r="NV4" s="279"/>
      <c r="NW4" s="279"/>
      <c r="NX4" s="279"/>
      <c r="NY4" s="279"/>
      <c r="NZ4" s="279"/>
      <c r="OA4" s="279"/>
      <c r="OB4" s="279"/>
      <c r="OC4" s="279"/>
      <c r="OD4" s="279"/>
      <c r="OE4" s="279"/>
      <c r="OF4" s="279"/>
      <c r="OG4" s="279"/>
      <c r="OH4" s="279"/>
      <c r="OI4" s="279"/>
      <c r="OJ4" s="279"/>
      <c r="OK4" s="279"/>
      <c r="OL4" s="279"/>
      <c r="OM4" s="279"/>
      <c r="ON4" s="279"/>
      <c r="OO4" s="279"/>
      <c r="OP4" s="279"/>
      <c r="OQ4" s="279"/>
      <c r="OR4" s="279"/>
      <c r="OS4" s="279"/>
      <c r="OT4" s="279"/>
      <c r="OU4" s="279"/>
      <c r="OV4" s="279"/>
      <c r="OW4" s="279"/>
      <c r="OX4" s="279"/>
      <c r="OY4" s="279"/>
      <c r="OZ4" s="279"/>
      <c r="PA4" s="279"/>
      <c r="PB4" s="279"/>
      <c r="PC4" s="279"/>
      <c r="PD4" s="279"/>
      <c r="PE4" s="279"/>
      <c r="PF4" s="279"/>
      <c r="PG4" s="279"/>
      <c r="PH4" s="279"/>
      <c r="PI4" s="279"/>
      <c r="PJ4" s="279"/>
      <c r="PK4" s="279"/>
      <c r="PL4" s="279"/>
      <c r="PM4" s="279"/>
      <c r="PN4" s="279"/>
      <c r="PO4" s="279"/>
      <c r="PP4" s="279"/>
      <c r="PQ4" s="279"/>
      <c r="PR4" s="279"/>
      <c r="PS4" s="279"/>
      <c r="PT4" s="279"/>
      <c r="PU4" s="279"/>
      <c r="PV4" s="279"/>
      <c r="PW4" s="279"/>
      <c r="PX4" s="279"/>
      <c r="PY4" s="279"/>
      <c r="PZ4" s="279"/>
      <c r="QA4" s="279"/>
      <c r="QB4" s="279"/>
      <c r="QC4" s="279"/>
      <c r="QD4" s="279"/>
      <c r="QE4" s="279"/>
      <c r="QF4" s="279"/>
      <c r="QG4" s="279"/>
      <c r="QH4" s="279"/>
      <c r="QI4" s="279"/>
      <c r="QJ4" s="279"/>
      <c r="QK4" s="279"/>
      <c r="QL4" s="279"/>
      <c r="QM4" s="279"/>
      <c r="QN4" s="279"/>
      <c r="QO4" s="279"/>
    </row>
    <row r="5" spans="1:457" s="9" customFormat="1" ht="24" customHeight="1" x14ac:dyDescent="0.2">
      <c r="A5" s="235" t="s">
        <v>31</v>
      </c>
      <c r="C5" s="267" t="s">
        <v>35</v>
      </c>
      <c r="D5" s="267"/>
      <c r="E5" s="267"/>
      <c r="F5" s="267"/>
      <c r="G5" s="267"/>
      <c r="H5" s="267"/>
      <c r="I5" s="267"/>
      <c r="J5" s="176"/>
      <c r="K5" s="268" t="str">
        <f>'درآمد سرمایه گذاری در اوراق به'!$L$6</f>
        <v>از ابتدای سال مالی تا پایان ماه</v>
      </c>
      <c r="L5" s="268"/>
      <c r="M5" s="268"/>
      <c r="N5" s="268"/>
      <c r="O5" s="268"/>
      <c r="P5" s="268"/>
      <c r="Q5" s="268"/>
      <c r="S5" s="140"/>
      <c r="T5" s="140"/>
      <c r="U5" s="140"/>
      <c r="V5" s="140"/>
      <c r="W5" s="141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8"/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8"/>
      <c r="DF5" s="278"/>
      <c r="DG5" s="278"/>
      <c r="DH5" s="278"/>
      <c r="DI5" s="278"/>
      <c r="DJ5" s="278"/>
      <c r="DK5" s="278"/>
      <c r="DL5" s="278"/>
      <c r="DM5" s="278"/>
      <c r="DN5" s="278"/>
      <c r="DO5" s="278"/>
      <c r="DP5" s="278"/>
      <c r="DQ5" s="278"/>
      <c r="DR5" s="278"/>
      <c r="DS5" s="278"/>
      <c r="DT5" s="278"/>
      <c r="DU5" s="278"/>
      <c r="DV5" s="278"/>
      <c r="DW5" s="278"/>
      <c r="DX5" s="278"/>
      <c r="DY5" s="278"/>
      <c r="DZ5" s="278"/>
      <c r="EA5" s="278"/>
      <c r="EB5" s="278"/>
      <c r="EC5" s="278"/>
      <c r="ED5" s="278"/>
      <c r="EE5" s="278"/>
      <c r="EF5" s="278"/>
      <c r="EG5" s="278"/>
      <c r="EH5" s="278"/>
      <c r="EI5" s="278"/>
      <c r="EJ5" s="278"/>
      <c r="EK5" s="278"/>
      <c r="EL5" s="278"/>
      <c r="EM5" s="278"/>
      <c r="EN5" s="278"/>
      <c r="EO5" s="278"/>
      <c r="EP5" s="278"/>
      <c r="EQ5" s="278"/>
      <c r="ER5" s="278"/>
      <c r="ES5" s="278"/>
      <c r="ET5" s="278"/>
      <c r="EU5" s="278"/>
      <c r="EV5" s="278"/>
      <c r="EW5" s="278"/>
      <c r="EX5" s="278"/>
      <c r="EY5" s="278"/>
      <c r="EZ5" s="278"/>
      <c r="FA5" s="278"/>
      <c r="FB5" s="278"/>
      <c r="FC5" s="278"/>
      <c r="FD5" s="278"/>
      <c r="FE5" s="278"/>
      <c r="FF5" s="278"/>
      <c r="FG5" s="278"/>
      <c r="FH5" s="278"/>
      <c r="FI5" s="278"/>
      <c r="FJ5" s="278"/>
      <c r="FK5" s="278"/>
      <c r="FL5" s="278"/>
      <c r="FM5" s="278"/>
      <c r="FN5" s="278"/>
      <c r="FO5" s="278"/>
      <c r="FP5" s="278"/>
      <c r="FQ5" s="278"/>
      <c r="FR5" s="278"/>
      <c r="FS5" s="278"/>
      <c r="FT5" s="278"/>
      <c r="FU5" s="278"/>
      <c r="FV5" s="278"/>
      <c r="FW5" s="278"/>
      <c r="FX5" s="278"/>
      <c r="FY5" s="278"/>
      <c r="FZ5" s="278"/>
      <c r="GA5" s="278"/>
      <c r="GB5" s="278"/>
      <c r="GC5" s="278"/>
      <c r="GD5" s="278"/>
      <c r="GE5" s="278"/>
      <c r="GF5" s="278"/>
      <c r="GG5" s="278"/>
      <c r="GH5" s="278"/>
      <c r="GI5" s="278"/>
      <c r="GJ5" s="278"/>
      <c r="GK5" s="278"/>
      <c r="GL5" s="278"/>
      <c r="GM5" s="278"/>
      <c r="GN5" s="278"/>
      <c r="GO5" s="278"/>
      <c r="GP5" s="278"/>
      <c r="GQ5" s="278"/>
      <c r="GR5" s="278"/>
      <c r="GS5" s="278"/>
      <c r="GT5" s="278"/>
      <c r="GU5" s="278"/>
      <c r="GV5" s="278"/>
      <c r="GW5" s="278"/>
      <c r="GX5" s="278"/>
      <c r="GY5" s="278"/>
      <c r="GZ5" s="278"/>
      <c r="HA5" s="278"/>
      <c r="HB5" s="278"/>
      <c r="HC5" s="278"/>
      <c r="HD5" s="278"/>
      <c r="HE5" s="278"/>
      <c r="HF5" s="278"/>
      <c r="HG5" s="278"/>
      <c r="HH5" s="278"/>
      <c r="HI5" s="278"/>
      <c r="HJ5" s="278"/>
      <c r="HK5" s="278"/>
      <c r="HL5" s="278"/>
      <c r="HM5" s="278"/>
      <c r="HN5" s="278"/>
      <c r="HO5" s="278"/>
      <c r="HP5" s="278"/>
      <c r="HQ5" s="278"/>
      <c r="HR5" s="278"/>
      <c r="HS5" s="278"/>
      <c r="HT5" s="278"/>
      <c r="HU5" s="278"/>
      <c r="HV5" s="278"/>
      <c r="HW5" s="278"/>
      <c r="HX5" s="278"/>
      <c r="HY5" s="278"/>
      <c r="HZ5" s="278"/>
      <c r="IA5" s="278"/>
      <c r="IB5" s="278"/>
      <c r="IC5" s="278"/>
      <c r="ID5" s="278"/>
      <c r="IE5" s="278"/>
      <c r="IF5" s="278"/>
      <c r="IG5" s="278"/>
      <c r="IH5" s="278"/>
      <c r="II5" s="278"/>
      <c r="IJ5" s="278"/>
      <c r="IK5" s="278"/>
      <c r="IL5" s="278"/>
      <c r="IM5" s="278"/>
      <c r="IN5" s="278"/>
      <c r="IO5" s="278"/>
      <c r="IP5" s="278"/>
      <c r="IQ5" s="278"/>
      <c r="IR5" s="278"/>
      <c r="IS5" s="278"/>
      <c r="IT5" s="278"/>
      <c r="IU5" s="278"/>
      <c r="IV5" s="278"/>
      <c r="IW5" s="278"/>
      <c r="IX5" s="278"/>
      <c r="IY5" s="278"/>
      <c r="IZ5" s="278"/>
      <c r="JA5" s="278"/>
      <c r="JB5" s="278"/>
      <c r="JC5" s="278"/>
      <c r="JD5" s="278"/>
      <c r="JE5" s="278"/>
      <c r="JF5" s="278"/>
      <c r="JG5" s="278"/>
      <c r="JH5" s="278"/>
      <c r="JI5" s="278"/>
      <c r="JJ5" s="278"/>
      <c r="JK5" s="278"/>
      <c r="JL5" s="278"/>
      <c r="JM5" s="278"/>
      <c r="JN5" s="278"/>
      <c r="JO5" s="278"/>
      <c r="JP5" s="278"/>
      <c r="JQ5" s="278"/>
      <c r="JR5" s="278"/>
      <c r="JS5" s="278"/>
      <c r="JT5" s="278"/>
      <c r="JU5" s="278"/>
      <c r="JV5" s="278"/>
      <c r="JW5" s="278"/>
      <c r="JX5" s="278"/>
      <c r="JY5" s="278"/>
      <c r="JZ5" s="278"/>
      <c r="KA5" s="278"/>
      <c r="KB5" s="278"/>
      <c r="KC5" s="278"/>
      <c r="KD5" s="278"/>
      <c r="KE5" s="278"/>
      <c r="KF5" s="278"/>
      <c r="KG5" s="278"/>
      <c r="KH5" s="278"/>
      <c r="KI5" s="278"/>
      <c r="KJ5" s="278"/>
      <c r="KK5" s="278"/>
      <c r="KL5" s="278"/>
      <c r="KM5" s="278"/>
      <c r="KN5" s="278"/>
      <c r="KO5" s="278"/>
      <c r="KP5" s="278"/>
      <c r="KQ5" s="278"/>
      <c r="KR5" s="278"/>
      <c r="KS5" s="278"/>
      <c r="KT5" s="278"/>
      <c r="KU5" s="278"/>
      <c r="KV5" s="278"/>
      <c r="KW5" s="278"/>
      <c r="KX5" s="278"/>
      <c r="KY5" s="278"/>
      <c r="KZ5" s="278"/>
      <c r="LA5" s="278"/>
      <c r="LB5" s="278"/>
      <c r="LC5" s="278"/>
      <c r="LD5" s="278"/>
      <c r="LE5" s="278"/>
      <c r="LF5" s="278"/>
      <c r="LG5" s="278"/>
      <c r="LH5" s="278"/>
      <c r="LI5" s="278"/>
      <c r="LJ5" s="278"/>
      <c r="LK5" s="278"/>
      <c r="LL5" s="278"/>
      <c r="LM5" s="278"/>
      <c r="LN5" s="278"/>
      <c r="LO5" s="278"/>
      <c r="LP5" s="278"/>
      <c r="LQ5" s="278"/>
      <c r="LR5" s="278"/>
      <c r="LS5" s="278"/>
      <c r="LT5" s="278"/>
      <c r="LU5" s="278"/>
      <c r="LV5" s="278"/>
      <c r="LW5" s="278"/>
      <c r="LX5" s="278"/>
      <c r="LY5" s="278"/>
      <c r="LZ5" s="278"/>
      <c r="MA5" s="278"/>
      <c r="MB5" s="278"/>
      <c r="MC5" s="278"/>
      <c r="MD5" s="278"/>
      <c r="ME5" s="278"/>
      <c r="MF5" s="278"/>
      <c r="MG5" s="278"/>
      <c r="MH5" s="278"/>
      <c r="MI5" s="278"/>
      <c r="MJ5" s="278"/>
      <c r="MK5" s="278"/>
      <c r="ML5" s="278"/>
      <c r="MM5" s="278"/>
      <c r="MN5" s="278"/>
      <c r="MO5" s="278"/>
      <c r="MP5" s="278"/>
      <c r="MQ5" s="278"/>
      <c r="MR5" s="278"/>
      <c r="MS5" s="278"/>
      <c r="MT5" s="278"/>
      <c r="MU5" s="278"/>
      <c r="MV5" s="278"/>
      <c r="MW5" s="278"/>
      <c r="MX5" s="278"/>
      <c r="MY5" s="278"/>
      <c r="MZ5" s="278"/>
      <c r="NA5" s="278"/>
      <c r="NB5" s="278"/>
      <c r="NC5" s="278"/>
      <c r="ND5" s="278"/>
      <c r="NE5" s="278"/>
      <c r="NF5" s="278"/>
      <c r="NG5" s="278"/>
      <c r="NH5" s="278"/>
      <c r="NI5" s="278"/>
      <c r="NJ5" s="278"/>
      <c r="NK5" s="278"/>
      <c r="NL5" s="278"/>
      <c r="NM5" s="278"/>
      <c r="NN5" s="278"/>
      <c r="NO5" s="278"/>
      <c r="NP5" s="278"/>
      <c r="NQ5" s="278"/>
      <c r="NR5" s="278"/>
      <c r="NS5" s="278"/>
      <c r="NT5" s="278"/>
      <c r="NU5" s="278"/>
      <c r="NV5" s="278"/>
      <c r="NW5" s="278"/>
      <c r="NX5" s="278"/>
      <c r="NY5" s="278"/>
      <c r="NZ5" s="278"/>
      <c r="OA5" s="278"/>
      <c r="OB5" s="278"/>
      <c r="OC5" s="278"/>
      <c r="OD5" s="278"/>
      <c r="OE5" s="278"/>
      <c r="OF5" s="278"/>
      <c r="OG5" s="278"/>
      <c r="OH5" s="278"/>
      <c r="OI5" s="278"/>
      <c r="OJ5" s="278"/>
      <c r="OK5" s="278"/>
      <c r="OL5" s="278"/>
      <c r="OM5" s="278"/>
      <c r="ON5" s="278"/>
      <c r="OO5" s="278"/>
      <c r="OP5" s="278"/>
      <c r="OQ5" s="278"/>
      <c r="OR5" s="278"/>
      <c r="OS5" s="278"/>
      <c r="OT5" s="278"/>
      <c r="OU5" s="278"/>
      <c r="OV5" s="278"/>
      <c r="OW5" s="278"/>
      <c r="OX5" s="278"/>
      <c r="OY5" s="278"/>
      <c r="OZ5" s="278"/>
      <c r="PA5" s="278"/>
      <c r="PB5" s="278"/>
      <c r="PC5" s="278"/>
      <c r="PD5" s="278"/>
      <c r="PE5" s="278"/>
      <c r="PF5" s="278"/>
      <c r="PG5" s="278"/>
      <c r="PH5" s="278"/>
      <c r="PI5" s="278"/>
      <c r="PJ5" s="278"/>
      <c r="PK5" s="278"/>
      <c r="PL5" s="278"/>
      <c r="PM5" s="278"/>
      <c r="PN5" s="278"/>
      <c r="PO5" s="278"/>
      <c r="PP5" s="278"/>
      <c r="PQ5" s="278"/>
      <c r="PR5" s="278"/>
      <c r="PS5" s="278"/>
      <c r="PT5" s="278"/>
      <c r="PU5" s="278"/>
      <c r="PV5" s="278"/>
      <c r="PW5" s="278"/>
      <c r="PX5" s="278"/>
      <c r="PY5" s="278"/>
      <c r="PZ5" s="278"/>
      <c r="QA5" s="278"/>
      <c r="QB5" s="278"/>
      <c r="QC5" s="278"/>
      <c r="QD5" s="278"/>
      <c r="QE5" s="278"/>
      <c r="QF5" s="278"/>
      <c r="QG5" s="278"/>
      <c r="QH5" s="278"/>
      <c r="QI5" s="278"/>
      <c r="QJ5" s="278"/>
      <c r="QK5" s="278"/>
      <c r="QL5" s="278"/>
      <c r="QM5" s="278"/>
      <c r="QN5" s="278"/>
      <c r="QO5" s="278"/>
    </row>
    <row r="6" spans="1:457" s="9" customFormat="1" ht="37.5" customHeight="1" x14ac:dyDescent="0.55000000000000004">
      <c r="A6" s="230"/>
      <c r="C6" s="177" t="s">
        <v>5</v>
      </c>
      <c r="D6" s="178"/>
      <c r="E6" s="179" t="s">
        <v>7</v>
      </c>
      <c r="F6" s="178"/>
      <c r="G6" s="177" t="s">
        <v>63</v>
      </c>
      <c r="H6" s="178"/>
      <c r="I6" s="199" t="s">
        <v>66</v>
      </c>
      <c r="J6" s="176"/>
      <c r="K6" s="180" t="s">
        <v>5</v>
      </c>
      <c r="L6" s="181"/>
      <c r="M6" s="180" t="s">
        <v>7</v>
      </c>
      <c r="N6" s="181"/>
      <c r="O6" s="180" t="s">
        <v>63</v>
      </c>
      <c r="P6" s="181"/>
      <c r="Q6" s="182" t="s">
        <v>66</v>
      </c>
      <c r="S6" s="174"/>
      <c r="T6" s="140"/>
      <c r="U6" s="140"/>
      <c r="V6" s="140"/>
      <c r="W6" s="141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  <c r="IW6" s="278"/>
      <c r="IX6" s="278"/>
      <c r="IY6" s="278"/>
      <c r="IZ6" s="278"/>
      <c r="JA6" s="278"/>
      <c r="JB6" s="278"/>
      <c r="JC6" s="278"/>
      <c r="JD6" s="278"/>
      <c r="JE6" s="278"/>
      <c r="JF6" s="278"/>
      <c r="JG6" s="278"/>
      <c r="JH6" s="278"/>
      <c r="JI6" s="278"/>
      <c r="JJ6" s="278"/>
      <c r="JK6" s="278"/>
      <c r="JL6" s="278"/>
      <c r="JM6" s="278"/>
      <c r="JN6" s="278"/>
      <c r="JO6" s="278"/>
      <c r="JP6" s="278"/>
      <c r="JQ6" s="278"/>
      <c r="JR6" s="278"/>
      <c r="JS6" s="278"/>
      <c r="JT6" s="278"/>
      <c r="JU6" s="278"/>
      <c r="JV6" s="278"/>
      <c r="JW6" s="278"/>
      <c r="JX6" s="278"/>
      <c r="JY6" s="278"/>
      <c r="JZ6" s="278"/>
      <c r="KA6" s="278"/>
      <c r="KB6" s="278"/>
      <c r="KC6" s="278"/>
      <c r="KD6" s="278"/>
      <c r="KE6" s="278"/>
      <c r="KF6" s="278"/>
      <c r="KG6" s="278"/>
      <c r="KH6" s="278"/>
      <c r="KI6" s="278"/>
      <c r="KJ6" s="278"/>
      <c r="KK6" s="278"/>
      <c r="KL6" s="278"/>
      <c r="KM6" s="278"/>
      <c r="KN6" s="278"/>
      <c r="KO6" s="278"/>
      <c r="KP6" s="278"/>
      <c r="KQ6" s="278"/>
      <c r="KR6" s="278"/>
      <c r="KS6" s="278"/>
      <c r="KT6" s="278"/>
      <c r="KU6" s="278"/>
      <c r="KV6" s="278"/>
      <c r="KW6" s="278"/>
      <c r="KX6" s="278"/>
      <c r="KY6" s="278"/>
      <c r="KZ6" s="278"/>
      <c r="LA6" s="278"/>
      <c r="LB6" s="278"/>
      <c r="LC6" s="278"/>
      <c r="LD6" s="278"/>
      <c r="LE6" s="278"/>
      <c r="LF6" s="278"/>
      <c r="LG6" s="278"/>
      <c r="LH6" s="278"/>
      <c r="LI6" s="278"/>
      <c r="LJ6" s="278"/>
      <c r="LK6" s="278"/>
      <c r="LL6" s="278"/>
      <c r="LM6" s="278"/>
      <c r="LN6" s="278"/>
      <c r="LO6" s="278"/>
      <c r="LP6" s="278"/>
      <c r="LQ6" s="278"/>
      <c r="LR6" s="278"/>
      <c r="LS6" s="278"/>
      <c r="LT6" s="278"/>
      <c r="LU6" s="278"/>
      <c r="LV6" s="278"/>
      <c r="LW6" s="278"/>
      <c r="LX6" s="278"/>
      <c r="LY6" s="278"/>
      <c r="LZ6" s="278"/>
      <c r="MA6" s="278"/>
      <c r="MB6" s="278"/>
      <c r="MC6" s="278"/>
      <c r="MD6" s="278"/>
      <c r="ME6" s="278"/>
      <c r="MF6" s="278"/>
      <c r="MG6" s="278"/>
      <c r="MH6" s="278"/>
      <c r="MI6" s="278"/>
      <c r="MJ6" s="278"/>
      <c r="MK6" s="278"/>
      <c r="ML6" s="278"/>
      <c r="MM6" s="278"/>
      <c r="MN6" s="278"/>
      <c r="MO6" s="278"/>
      <c r="MP6" s="278"/>
      <c r="MQ6" s="278"/>
      <c r="MR6" s="278"/>
      <c r="MS6" s="278"/>
      <c r="MT6" s="278"/>
      <c r="MU6" s="278"/>
      <c r="MV6" s="278"/>
      <c r="MW6" s="278"/>
      <c r="MX6" s="278"/>
      <c r="MY6" s="278"/>
      <c r="MZ6" s="278"/>
      <c r="NA6" s="278"/>
      <c r="NB6" s="278"/>
      <c r="NC6" s="278"/>
      <c r="ND6" s="278"/>
      <c r="NE6" s="278"/>
      <c r="NF6" s="278"/>
      <c r="NG6" s="278"/>
      <c r="NH6" s="278"/>
      <c r="NI6" s="278"/>
      <c r="NJ6" s="278"/>
      <c r="NK6" s="278"/>
      <c r="NL6" s="278"/>
      <c r="NM6" s="278"/>
      <c r="NN6" s="278"/>
      <c r="NO6" s="278"/>
      <c r="NP6" s="278"/>
      <c r="NQ6" s="278"/>
      <c r="NR6" s="278"/>
      <c r="NS6" s="278"/>
      <c r="NT6" s="278"/>
      <c r="NU6" s="278"/>
      <c r="NV6" s="278"/>
      <c r="NW6" s="278"/>
      <c r="NX6" s="278"/>
      <c r="NY6" s="278"/>
      <c r="NZ6" s="278"/>
      <c r="OA6" s="278"/>
      <c r="OB6" s="278"/>
      <c r="OC6" s="278"/>
      <c r="OD6" s="278"/>
      <c r="OE6" s="278"/>
      <c r="OF6" s="278"/>
      <c r="OG6" s="278"/>
      <c r="OH6" s="278"/>
      <c r="OI6" s="278"/>
      <c r="OJ6" s="278"/>
      <c r="OK6" s="278"/>
      <c r="OL6" s="278"/>
      <c r="OM6" s="278"/>
      <c r="ON6" s="278"/>
      <c r="OO6" s="278"/>
      <c r="OP6" s="278"/>
      <c r="OQ6" s="278"/>
      <c r="OR6" s="278"/>
      <c r="OS6" s="278"/>
      <c r="OT6" s="278"/>
      <c r="OU6" s="278"/>
      <c r="OV6" s="278"/>
      <c r="OW6" s="278"/>
      <c r="OX6" s="278"/>
      <c r="OY6" s="278"/>
      <c r="OZ6" s="278"/>
      <c r="PA6" s="278"/>
      <c r="PB6" s="278"/>
      <c r="PC6" s="278"/>
      <c r="PD6" s="278"/>
      <c r="PE6" s="278"/>
      <c r="PF6" s="278"/>
      <c r="PG6" s="278"/>
      <c r="PH6" s="278"/>
      <c r="PI6" s="278"/>
      <c r="PJ6" s="278"/>
      <c r="PK6" s="278"/>
      <c r="PL6" s="278"/>
      <c r="PM6" s="278"/>
      <c r="PN6" s="278"/>
      <c r="PO6" s="278"/>
      <c r="PP6" s="278"/>
      <c r="PQ6" s="278"/>
      <c r="PR6" s="278"/>
      <c r="PS6" s="278"/>
      <c r="PT6" s="278"/>
      <c r="PU6" s="278"/>
      <c r="PV6" s="278"/>
      <c r="PW6" s="278"/>
      <c r="PX6" s="278"/>
      <c r="PY6" s="278"/>
      <c r="PZ6" s="278"/>
      <c r="QA6" s="278"/>
      <c r="QB6" s="278"/>
      <c r="QC6" s="278"/>
      <c r="QD6" s="278"/>
      <c r="QE6" s="278"/>
      <c r="QF6" s="278"/>
      <c r="QG6" s="278"/>
      <c r="QH6" s="278"/>
      <c r="QI6" s="278"/>
      <c r="QJ6" s="278"/>
      <c r="QK6" s="278"/>
      <c r="QL6" s="278"/>
      <c r="QM6" s="278"/>
      <c r="QN6" s="278"/>
      <c r="QO6" s="278"/>
    </row>
    <row r="7" spans="1:457" s="53" customFormat="1" ht="21.75" customHeight="1" x14ac:dyDescent="0.2">
      <c r="A7" s="172" t="s">
        <v>93</v>
      </c>
      <c r="B7" s="51"/>
      <c r="C7" s="183">
        <v>11731341</v>
      </c>
      <c r="D7" s="184"/>
      <c r="E7" s="185">
        <v>53631420258</v>
      </c>
      <c r="F7" s="184"/>
      <c r="G7" s="183">
        <v>46205029464</v>
      </c>
      <c r="H7" s="184"/>
      <c r="I7" s="186">
        <f>E7-G7</f>
        <v>7426390794</v>
      </c>
      <c r="J7" s="184"/>
      <c r="K7" s="173">
        <v>11731341</v>
      </c>
      <c r="L7" s="184"/>
      <c r="M7" s="185">
        <v>53631420258</v>
      </c>
      <c r="N7" s="184"/>
      <c r="O7" s="173">
        <v>49799661782</v>
      </c>
      <c r="P7" s="184"/>
      <c r="Q7" s="187">
        <f>M7-O7</f>
        <v>3831758476</v>
      </c>
      <c r="R7" s="172"/>
      <c r="S7" s="174"/>
      <c r="T7" s="175"/>
      <c r="U7" s="174"/>
      <c r="V7" s="173"/>
      <c r="W7" s="174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  <c r="IW7" s="280"/>
      <c r="IX7" s="280"/>
      <c r="IY7" s="280"/>
      <c r="IZ7" s="280"/>
      <c r="JA7" s="280"/>
      <c r="JB7" s="280"/>
      <c r="JC7" s="280"/>
      <c r="JD7" s="280"/>
      <c r="JE7" s="280"/>
      <c r="JF7" s="280"/>
      <c r="JG7" s="280"/>
      <c r="JH7" s="280"/>
      <c r="JI7" s="280"/>
      <c r="JJ7" s="280"/>
      <c r="JK7" s="280"/>
      <c r="JL7" s="280"/>
      <c r="JM7" s="280"/>
      <c r="JN7" s="280"/>
      <c r="JO7" s="280"/>
      <c r="JP7" s="280"/>
      <c r="JQ7" s="280"/>
      <c r="JR7" s="280"/>
      <c r="JS7" s="280"/>
      <c r="JT7" s="280"/>
      <c r="JU7" s="280"/>
      <c r="JV7" s="280"/>
      <c r="JW7" s="280"/>
      <c r="JX7" s="280"/>
      <c r="JY7" s="280"/>
      <c r="JZ7" s="280"/>
      <c r="KA7" s="280"/>
      <c r="KB7" s="280"/>
      <c r="KC7" s="280"/>
      <c r="KD7" s="280"/>
      <c r="KE7" s="280"/>
      <c r="KF7" s="280"/>
      <c r="KG7" s="280"/>
      <c r="KH7" s="280"/>
      <c r="KI7" s="280"/>
      <c r="KJ7" s="280"/>
      <c r="KK7" s="280"/>
      <c r="KL7" s="280"/>
      <c r="KM7" s="280"/>
      <c r="KN7" s="280"/>
      <c r="KO7" s="280"/>
      <c r="KP7" s="280"/>
      <c r="KQ7" s="280"/>
      <c r="KR7" s="280"/>
      <c r="KS7" s="280"/>
      <c r="KT7" s="280"/>
      <c r="KU7" s="280"/>
      <c r="KV7" s="280"/>
      <c r="KW7" s="280"/>
      <c r="KX7" s="280"/>
      <c r="KY7" s="280"/>
      <c r="KZ7" s="280"/>
      <c r="LA7" s="280"/>
      <c r="LB7" s="280"/>
      <c r="LC7" s="280"/>
      <c r="LD7" s="280"/>
      <c r="LE7" s="280"/>
      <c r="LF7" s="280"/>
      <c r="LG7" s="280"/>
      <c r="LH7" s="280"/>
      <c r="LI7" s="280"/>
      <c r="LJ7" s="280"/>
      <c r="LK7" s="280"/>
      <c r="LL7" s="280"/>
      <c r="LM7" s="280"/>
      <c r="LN7" s="280"/>
      <c r="LO7" s="280"/>
      <c r="LP7" s="280"/>
      <c r="LQ7" s="280"/>
      <c r="LR7" s="280"/>
      <c r="LS7" s="280"/>
      <c r="LT7" s="280"/>
      <c r="LU7" s="280"/>
      <c r="LV7" s="280"/>
      <c r="LW7" s="280"/>
      <c r="LX7" s="280"/>
      <c r="LY7" s="280"/>
      <c r="LZ7" s="280"/>
      <c r="MA7" s="280"/>
      <c r="MB7" s="280"/>
      <c r="MC7" s="280"/>
      <c r="MD7" s="280"/>
      <c r="ME7" s="280"/>
      <c r="MF7" s="280"/>
      <c r="MG7" s="280"/>
      <c r="MH7" s="280"/>
      <c r="MI7" s="280"/>
      <c r="MJ7" s="280"/>
      <c r="MK7" s="280"/>
      <c r="ML7" s="280"/>
      <c r="MM7" s="280"/>
      <c r="MN7" s="280"/>
      <c r="MO7" s="280"/>
      <c r="MP7" s="280"/>
      <c r="MQ7" s="280"/>
      <c r="MR7" s="280"/>
      <c r="MS7" s="280"/>
      <c r="MT7" s="280"/>
      <c r="MU7" s="280"/>
      <c r="MV7" s="280"/>
      <c r="MW7" s="280"/>
      <c r="MX7" s="280"/>
      <c r="MY7" s="280"/>
      <c r="MZ7" s="280"/>
      <c r="NA7" s="280"/>
      <c r="NB7" s="280"/>
      <c r="NC7" s="280"/>
      <c r="ND7" s="280"/>
      <c r="NE7" s="280"/>
      <c r="NF7" s="280"/>
      <c r="NG7" s="280"/>
      <c r="NH7" s="280"/>
      <c r="NI7" s="280"/>
      <c r="NJ7" s="280"/>
      <c r="NK7" s="280"/>
      <c r="NL7" s="280"/>
      <c r="NM7" s="280"/>
      <c r="NN7" s="280"/>
      <c r="NO7" s="280"/>
      <c r="NP7" s="280"/>
      <c r="NQ7" s="280"/>
      <c r="NR7" s="280"/>
      <c r="NS7" s="280"/>
      <c r="NT7" s="280"/>
      <c r="NU7" s="280"/>
      <c r="NV7" s="280"/>
      <c r="NW7" s="280"/>
      <c r="NX7" s="280"/>
      <c r="NY7" s="280"/>
      <c r="NZ7" s="280"/>
      <c r="OA7" s="280"/>
      <c r="OB7" s="280"/>
      <c r="OC7" s="280"/>
      <c r="OD7" s="280"/>
      <c r="OE7" s="280"/>
      <c r="OF7" s="280"/>
      <c r="OG7" s="280"/>
      <c r="OH7" s="280"/>
      <c r="OI7" s="280"/>
      <c r="OJ7" s="280"/>
      <c r="OK7" s="280"/>
      <c r="OL7" s="280"/>
      <c r="OM7" s="280"/>
      <c r="ON7" s="280"/>
      <c r="OO7" s="280"/>
      <c r="OP7" s="280"/>
      <c r="OQ7" s="280"/>
      <c r="OR7" s="280"/>
      <c r="OS7" s="280"/>
      <c r="OT7" s="280"/>
      <c r="OU7" s="280"/>
      <c r="OV7" s="280"/>
      <c r="OW7" s="280"/>
      <c r="OX7" s="280"/>
      <c r="OY7" s="280"/>
      <c r="OZ7" s="280"/>
      <c r="PA7" s="280"/>
      <c r="PB7" s="280"/>
      <c r="PC7" s="280"/>
      <c r="PD7" s="280"/>
      <c r="PE7" s="280"/>
      <c r="PF7" s="280"/>
      <c r="PG7" s="280"/>
      <c r="PH7" s="280"/>
      <c r="PI7" s="280"/>
      <c r="PJ7" s="280"/>
      <c r="PK7" s="280"/>
      <c r="PL7" s="280"/>
      <c r="PM7" s="280"/>
      <c r="PN7" s="280"/>
      <c r="PO7" s="280"/>
      <c r="PP7" s="280"/>
      <c r="PQ7" s="280"/>
      <c r="PR7" s="280"/>
      <c r="PS7" s="280"/>
      <c r="PT7" s="280"/>
      <c r="PU7" s="280"/>
      <c r="PV7" s="280"/>
      <c r="PW7" s="280"/>
      <c r="PX7" s="280"/>
      <c r="PY7" s="280"/>
      <c r="PZ7" s="280"/>
      <c r="QA7" s="280"/>
      <c r="QB7" s="280"/>
      <c r="QC7" s="280"/>
      <c r="QD7" s="280"/>
      <c r="QE7" s="280"/>
      <c r="QF7" s="280"/>
      <c r="QG7" s="280"/>
      <c r="QH7" s="280"/>
      <c r="QI7" s="280"/>
      <c r="QJ7" s="280"/>
      <c r="QK7" s="280"/>
      <c r="QL7" s="280"/>
      <c r="QM7" s="280"/>
      <c r="QN7" s="280"/>
      <c r="QO7" s="280"/>
    </row>
    <row r="8" spans="1:457" s="53" customFormat="1" ht="21.75" customHeight="1" x14ac:dyDescent="0.2">
      <c r="A8" s="172" t="s">
        <v>94</v>
      </c>
      <c r="B8" s="51"/>
      <c r="C8" s="183">
        <v>9366639</v>
      </c>
      <c r="D8" s="184"/>
      <c r="E8" s="183">
        <v>92736638680</v>
      </c>
      <c r="F8" s="184"/>
      <c r="G8" s="183">
        <v>82230238206</v>
      </c>
      <c r="H8" s="184"/>
      <c r="I8" s="186">
        <f t="shared" ref="I8:I39" si="0">E8-G8</f>
        <v>10506400474</v>
      </c>
      <c r="J8" s="184"/>
      <c r="K8" s="173">
        <v>9366639</v>
      </c>
      <c r="L8" s="184"/>
      <c r="M8" s="183">
        <v>92736638680</v>
      </c>
      <c r="N8" s="184"/>
      <c r="O8" s="173">
        <v>83946336145</v>
      </c>
      <c r="P8" s="184"/>
      <c r="Q8" s="275">
        <f t="shared" ref="Q8:Q39" si="1">M8-O8</f>
        <v>8790302535</v>
      </c>
      <c r="R8" s="172"/>
      <c r="S8" s="174"/>
      <c r="T8" s="175"/>
      <c r="U8" s="174"/>
      <c r="V8" s="173"/>
      <c r="W8" s="174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  <c r="IW8" s="280"/>
      <c r="IX8" s="280"/>
      <c r="IY8" s="280"/>
      <c r="IZ8" s="280"/>
      <c r="JA8" s="280"/>
      <c r="JB8" s="280"/>
      <c r="JC8" s="280"/>
      <c r="JD8" s="280"/>
      <c r="JE8" s="280"/>
      <c r="JF8" s="280"/>
      <c r="JG8" s="280"/>
      <c r="JH8" s="280"/>
      <c r="JI8" s="280"/>
      <c r="JJ8" s="280"/>
      <c r="JK8" s="280"/>
      <c r="JL8" s="280"/>
      <c r="JM8" s="280"/>
      <c r="JN8" s="280"/>
      <c r="JO8" s="280"/>
      <c r="JP8" s="280"/>
      <c r="JQ8" s="280"/>
      <c r="JR8" s="280"/>
      <c r="JS8" s="280"/>
      <c r="JT8" s="280"/>
      <c r="JU8" s="280"/>
      <c r="JV8" s="280"/>
      <c r="JW8" s="280"/>
      <c r="JX8" s="280"/>
      <c r="JY8" s="280"/>
      <c r="JZ8" s="280"/>
      <c r="KA8" s="280"/>
      <c r="KB8" s="280"/>
      <c r="KC8" s="280"/>
      <c r="KD8" s="280"/>
      <c r="KE8" s="280"/>
      <c r="KF8" s="280"/>
      <c r="KG8" s="280"/>
      <c r="KH8" s="280"/>
      <c r="KI8" s="280"/>
      <c r="KJ8" s="280"/>
      <c r="KK8" s="280"/>
      <c r="KL8" s="280"/>
      <c r="KM8" s="280"/>
      <c r="KN8" s="280"/>
      <c r="KO8" s="280"/>
      <c r="KP8" s="280"/>
      <c r="KQ8" s="280"/>
      <c r="KR8" s="280"/>
      <c r="KS8" s="280"/>
      <c r="KT8" s="280"/>
      <c r="KU8" s="280"/>
      <c r="KV8" s="280"/>
      <c r="KW8" s="280"/>
      <c r="KX8" s="280"/>
      <c r="KY8" s="280"/>
      <c r="KZ8" s="280"/>
      <c r="LA8" s="280"/>
      <c r="LB8" s="280"/>
      <c r="LC8" s="280"/>
      <c r="LD8" s="280"/>
      <c r="LE8" s="280"/>
      <c r="LF8" s="280"/>
      <c r="LG8" s="280"/>
      <c r="LH8" s="280"/>
      <c r="LI8" s="280"/>
      <c r="LJ8" s="280"/>
      <c r="LK8" s="280"/>
      <c r="LL8" s="280"/>
      <c r="LM8" s="280"/>
      <c r="LN8" s="280"/>
      <c r="LO8" s="280"/>
      <c r="LP8" s="280"/>
      <c r="LQ8" s="280"/>
      <c r="LR8" s="280"/>
      <c r="LS8" s="280"/>
      <c r="LT8" s="280"/>
      <c r="LU8" s="280"/>
      <c r="LV8" s="280"/>
      <c r="LW8" s="280"/>
      <c r="LX8" s="280"/>
      <c r="LY8" s="280"/>
      <c r="LZ8" s="280"/>
      <c r="MA8" s="280"/>
      <c r="MB8" s="280"/>
      <c r="MC8" s="280"/>
      <c r="MD8" s="280"/>
      <c r="ME8" s="280"/>
      <c r="MF8" s="280"/>
      <c r="MG8" s="280"/>
      <c r="MH8" s="280"/>
      <c r="MI8" s="280"/>
      <c r="MJ8" s="280"/>
      <c r="MK8" s="280"/>
      <c r="ML8" s="280"/>
      <c r="MM8" s="280"/>
      <c r="MN8" s="280"/>
      <c r="MO8" s="280"/>
      <c r="MP8" s="280"/>
      <c r="MQ8" s="280"/>
      <c r="MR8" s="280"/>
      <c r="MS8" s="280"/>
      <c r="MT8" s="280"/>
      <c r="MU8" s="280"/>
      <c r="MV8" s="280"/>
      <c r="MW8" s="280"/>
      <c r="MX8" s="280"/>
      <c r="MY8" s="280"/>
      <c r="MZ8" s="280"/>
      <c r="NA8" s="280"/>
      <c r="NB8" s="280"/>
      <c r="NC8" s="280"/>
      <c r="ND8" s="280"/>
      <c r="NE8" s="280"/>
      <c r="NF8" s="280"/>
      <c r="NG8" s="280"/>
      <c r="NH8" s="280"/>
      <c r="NI8" s="280"/>
      <c r="NJ8" s="280"/>
      <c r="NK8" s="280"/>
      <c r="NL8" s="280"/>
      <c r="NM8" s="280"/>
      <c r="NN8" s="280"/>
      <c r="NO8" s="280"/>
      <c r="NP8" s="280"/>
      <c r="NQ8" s="280"/>
      <c r="NR8" s="280"/>
      <c r="NS8" s="280"/>
      <c r="NT8" s="280"/>
      <c r="NU8" s="280"/>
      <c r="NV8" s="280"/>
      <c r="NW8" s="280"/>
      <c r="NX8" s="280"/>
      <c r="NY8" s="280"/>
      <c r="NZ8" s="280"/>
      <c r="OA8" s="280"/>
      <c r="OB8" s="280"/>
      <c r="OC8" s="280"/>
      <c r="OD8" s="280"/>
      <c r="OE8" s="280"/>
      <c r="OF8" s="280"/>
      <c r="OG8" s="280"/>
      <c r="OH8" s="280"/>
      <c r="OI8" s="280"/>
      <c r="OJ8" s="280"/>
      <c r="OK8" s="280"/>
      <c r="OL8" s="280"/>
      <c r="OM8" s="280"/>
      <c r="ON8" s="280"/>
      <c r="OO8" s="280"/>
      <c r="OP8" s="280"/>
      <c r="OQ8" s="280"/>
      <c r="OR8" s="280"/>
      <c r="OS8" s="280"/>
      <c r="OT8" s="280"/>
      <c r="OU8" s="280"/>
      <c r="OV8" s="280"/>
      <c r="OW8" s="280"/>
      <c r="OX8" s="280"/>
      <c r="OY8" s="280"/>
      <c r="OZ8" s="280"/>
      <c r="PA8" s="280"/>
      <c r="PB8" s="280"/>
      <c r="PC8" s="280"/>
      <c r="PD8" s="280"/>
      <c r="PE8" s="280"/>
      <c r="PF8" s="280"/>
      <c r="PG8" s="280"/>
      <c r="PH8" s="280"/>
      <c r="PI8" s="280"/>
      <c r="PJ8" s="280"/>
      <c r="PK8" s="280"/>
      <c r="PL8" s="280"/>
      <c r="PM8" s="280"/>
      <c r="PN8" s="280"/>
      <c r="PO8" s="280"/>
      <c r="PP8" s="280"/>
      <c r="PQ8" s="280"/>
      <c r="PR8" s="280"/>
      <c r="PS8" s="280"/>
      <c r="PT8" s="280"/>
      <c r="PU8" s="280"/>
      <c r="PV8" s="280"/>
      <c r="PW8" s="280"/>
      <c r="PX8" s="280"/>
      <c r="PY8" s="280"/>
      <c r="PZ8" s="280"/>
      <c r="QA8" s="280"/>
      <c r="QB8" s="280"/>
      <c r="QC8" s="280"/>
      <c r="QD8" s="280"/>
      <c r="QE8" s="280"/>
      <c r="QF8" s="280"/>
      <c r="QG8" s="280"/>
      <c r="QH8" s="280"/>
      <c r="QI8" s="280"/>
      <c r="QJ8" s="280"/>
      <c r="QK8" s="280"/>
      <c r="QL8" s="280"/>
      <c r="QM8" s="280"/>
      <c r="QN8" s="280"/>
      <c r="QO8" s="280"/>
    </row>
    <row r="9" spans="1:457" s="53" customFormat="1" ht="21.75" customHeight="1" x14ac:dyDescent="0.2">
      <c r="A9" s="172" t="s">
        <v>95</v>
      </c>
      <c r="B9" s="51"/>
      <c r="C9" s="183">
        <v>2340879</v>
      </c>
      <c r="D9" s="184"/>
      <c r="E9" s="183">
        <v>28109565301</v>
      </c>
      <c r="F9" s="184"/>
      <c r="G9" s="183">
        <v>27673341506</v>
      </c>
      <c r="H9" s="184"/>
      <c r="I9" s="186">
        <f t="shared" si="0"/>
        <v>436223795</v>
      </c>
      <c r="J9" s="184"/>
      <c r="K9" s="173">
        <v>2340879</v>
      </c>
      <c r="L9" s="184"/>
      <c r="M9" s="183">
        <v>28109565301</v>
      </c>
      <c r="N9" s="184"/>
      <c r="O9" s="173">
        <v>29498406789</v>
      </c>
      <c r="P9" s="184"/>
      <c r="Q9" s="275">
        <f t="shared" si="1"/>
        <v>-1388841488</v>
      </c>
      <c r="R9" s="172"/>
      <c r="S9" s="174"/>
      <c r="T9" s="175"/>
      <c r="U9" s="174"/>
      <c r="V9" s="173"/>
      <c r="W9" s="174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  <c r="IW9" s="280"/>
      <c r="IX9" s="280"/>
      <c r="IY9" s="280"/>
      <c r="IZ9" s="280"/>
      <c r="JA9" s="280"/>
      <c r="JB9" s="280"/>
      <c r="JC9" s="280"/>
      <c r="JD9" s="280"/>
      <c r="JE9" s="280"/>
      <c r="JF9" s="280"/>
      <c r="JG9" s="280"/>
      <c r="JH9" s="280"/>
      <c r="JI9" s="280"/>
      <c r="JJ9" s="280"/>
      <c r="JK9" s="280"/>
      <c r="JL9" s="280"/>
      <c r="JM9" s="280"/>
      <c r="JN9" s="280"/>
      <c r="JO9" s="280"/>
      <c r="JP9" s="280"/>
      <c r="JQ9" s="280"/>
      <c r="JR9" s="280"/>
      <c r="JS9" s="280"/>
      <c r="JT9" s="280"/>
      <c r="JU9" s="280"/>
      <c r="JV9" s="280"/>
      <c r="JW9" s="280"/>
      <c r="JX9" s="280"/>
      <c r="JY9" s="280"/>
      <c r="JZ9" s="280"/>
      <c r="KA9" s="280"/>
      <c r="KB9" s="280"/>
      <c r="KC9" s="280"/>
      <c r="KD9" s="280"/>
      <c r="KE9" s="280"/>
      <c r="KF9" s="280"/>
      <c r="KG9" s="280"/>
      <c r="KH9" s="280"/>
      <c r="KI9" s="280"/>
      <c r="KJ9" s="280"/>
      <c r="KK9" s="280"/>
      <c r="KL9" s="280"/>
      <c r="KM9" s="280"/>
      <c r="KN9" s="280"/>
      <c r="KO9" s="280"/>
      <c r="KP9" s="280"/>
      <c r="KQ9" s="280"/>
      <c r="KR9" s="280"/>
      <c r="KS9" s="280"/>
      <c r="KT9" s="280"/>
      <c r="KU9" s="280"/>
      <c r="KV9" s="280"/>
      <c r="KW9" s="280"/>
      <c r="KX9" s="280"/>
      <c r="KY9" s="280"/>
      <c r="KZ9" s="280"/>
      <c r="LA9" s="280"/>
      <c r="LB9" s="280"/>
      <c r="LC9" s="280"/>
      <c r="LD9" s="280"/>
      <c r="LE9" s="280"/>
      <c r="LF9" s="280"/>
      <c r="LG9" s="280"/>
      <c r="LH9" s="280"/>
      <c r="LI9" s="280"/>
      <c r="LJ9" s="280"/>
      <c r="LK9" s="280"/>
      <c r="LL9" s="280"/>
      <c r="LM9" s="280"/>
      <c r="LN9" s="280"/>
      <c r="LO9" s="280"/>
      <c r="LP9" s="280"/>
      <c r="LQ9" s="280"/>
      <c r="LR9" s="280"/>
      <c r="LS9" s="280"/>
      <c r="LT9" s="280"/>
      <c r="LU9" s="280"/>
      <c r="LV9" s="280"/>
      <c r="LW9" s="280"/>
      <c r="LX9" s="280"/>
      <c r="LY9" s="280"/>
      <c r="LZ9" s="280"/>
      <c r="MA9" s="280"/>
      <c r="MB9" s="280"/>
      <c r="MC9" s="280"/>
      <c r="MD9" s="280"/>
      <c r="ME9" s="280"/>
      <c r="MF9" s="280"/>
      <c r="MG9" s="280"/>
      <c r="MH9" s="280"/>
      <c r="MI9" s="280"/>
      <c r="MJ9" s="280"/>
      <c r="MK9" s="280"/>
      <c r="ML9" s="280"/>
      <c r="MM9" s="280"/>
      <c r="MN9" s="280"/>
      <c r="MO9" s="280"/>
      <c r="MP9" s="280"/>
      <c r="MQ9" s="280"/>
      <c r="MR9" s="280"/>
      <c r="MS9" s="280"/>
      <c r="MT9" s="280"/>
      <c r="MU9" s="280"/>
      <c r="MV9" s="280"/>
      <c r="MW9" s="280"/>
      <c r="MX9" s="280"/>
      <c r="MY9" s="280"/>
      <c r="MZ9" s="280"/>
      <c r="NA9" s="280"/>
      <c r="NB9" s="280"/>
      <c r="NC9" s="280"/>
      <c r="ND9" s="280"/>
      <c r="NE9" s="280"/>
      <c r="NF9" s="280"/>
      <c r="NG9" s="280"/>
      <c r="NH9" s="280"/>
      <c r="NI9" s="280"/>
      <c r="NJ9" s="280"/>
      <c r="NK9" s="280"/>
      <c r="NL9" s="280"/>
      <c r="NM9" s="280"/>
      <c r="NN9" s="280"/>
      <c r="NO9" s="280"/>
      <c r="NP9" s="280"/>
      <c r="NQ9" s="280"/>
      <c r="NR9" s="280"/>
      <c r="NS9" s="280"/>
      <c r="NT9" s="280"/>
      <c r="NU9" s="280"/>
      <c r="NV9" s="280"/>
      <c r="NW9" s="280"/>
      <c r="NX9" s="280"/>
      <c r="NY9" s="280"/>
      <c r="NZ9" s="280"/>
      <c r="OA9" s="280"/>
      <c r="OB9" s="280"/>
      <c r="OC9" s="280"/>
      <c r="OD9" s="280"/>
      <c r="OE9" s="280"/>
      <c r="OF9" s="280"/>
      <c r="OG9" s="280"/>
      <c r="OH9" s="280"/>
      <c r="OI9" s="280"/>
      <c r="OJ9" s="280"/>
      <c r="OK9" s="280"/>
      <c r="OL9" s="280"/>
      <c r="OM9" s="280"/>
      <c r="ON9" s="280"/>
      <c r="OO9" s="280"/>
      <c r="OP9" s="280"/>
      <c r="OQ9" s="280"/>
      <c r="OR9" s="280"/>
      <c r="OS9" s="280"/>
      <c r="OT9" s="280"/>
      <c r="OU9" s="280"/>
      <c r="OV9" s="280"/>
      <c r="OW9" s="280"/>
      <c r="OX9" s="280"/>
      <c r="OY9" s="280"/>
      <c r="OZ9" s="280"/>
      <c r="PA9" s="280"/>
      <c r="PB9" s="280"/>
      <c r="PC9" s="280"/>
      <c r="PD9" s="280"/>
      <c r="PE9" s="280"/>
      <c r="PF9" s="280"/>
      <c r="PG9" s="280"/>
      <c r="PH9" s="280"/>
      <c r="PI9" s="280"/>
      <c r="PJ9" s="280"/>
      <c r="PK9" s="280"/>
      <c r="PL9" s="280"/>
      <c r="PM9" s="280"/>
      <c r="PN9" s="280"/>
      <c r="PO9" s="280"/>
      <c r="PP9" s="280"/>
      <c r="PQ9" s="280"/>
      <c r="PR9" s="280"/>
      <c r="PS9" s="280"/>
      <c r="PT9" s="280"/>
      <c r="PU9" s="280"/>
      <c r="PV9" s="280"/>
      <c r="PW9" s="280"/>
      <c r="PX9" s="280"/>
      <c r="PY9" s="280"/>
      <c r="PZ9" s="280"/>
      <c r="QA9" s="280"/>
      <c r="QB9" s="280"/>
      <c r="QC9" s="280"/>
      <c r="QD9" s="280"/>
      <c r="QE9" s="280"/>
      <c r="QF9" s="280"/>
      <c r="QG9" s="280"/>
      <c r="QH9" s="280"/>
      <c r="QI9" s="280"/>
      <c r="QJ9" s="280"/>
      <c r="QK9" s="280"/>
      <c r="QL9" s="280"/>
      <c r="QM9" s="280"/>
      <c r="QN9" s="280"/>
      <c r="QO9" s="280"/>
    </row>
    <row r="10" spans="1:457" s="53" customFormat="1" ht="21.75" customHeight="1" x14ac:dyDescent="0.2">
      <c r="A10" s="172" t="s">
        <v>96</v>
      </c>
      <c r="B10" s="51"/>
      <c r="C10" s="183">
        <v>9000000</v>
      </c>
      <c r="D10" s="184"/>
      <c r="E10" s="183">
        <v>14985303750</v>
      </c>
      <c r="F10" s="184"/>
      <c r="G10" s="183">
        <v>13075584268</v>
      </c>
      <c r="H10" s="184"/>
      <c r="I10" s="186">
        <f t="shared" si="0"/>
        <v>1909719482</v>
      </c>
      <c r="J10" s="184"/>
      <c r="K10" s="173">
        <v>9000000</v>
      </c>
      <c r="L10" s="184"/>
      <c r="M10" s="183">
        <v>14985303750</v>
      </c>
      <c r="N10" s="184"/>
      <c r="O10" s="173">
        <v>13646623865</v>
      </c>
      <c r="P10" s="184"/>
      <c r="Q10" s="275">
        <f t="shared" si="1"/>
        <v>1338679885</v>
      </c>
      <c r="R10" s="172"/>
      <c r="S10" s="174"/>
      <c r="T10" s="175"/>
      <c r="U10" s="174"/>
      <c r="V10" s="173"/>
      <c r="W10" s="174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  <c r="IJ10" s="280"/>
      <c r="IK10" s="280"/>
      <c r="IL10" s="280"/>
      <c r="IM10" s="280"/>
      <c r="IN10" s="280"/>
      <c r="IO10" s="280"/>
      <c r="IP10" s="280"/>
      <c r="IQ10" s="280"/>
      <c r="IR10" s="280"/>
      <c r="IS10" s="280"/>
      <c r="IT10" s="280"/>
      <c r="IU10" s="280"/>
      <c r="IV10" s="280"/>
      <c r="IW10" s="280"/>
      <c r="IX10" s="280"/>
      <c r="IY10" s="280"/>
      <c r="IZ10" s="280"/>
      <c r="JA10" s="280"/>
      <c r="JB10" s="280"/>
      <c r="JC10" s="280"/>
      <c r="JD10" s="280"/>
      <c r="JE10" s="280"/>
      <c r="JF10" s="280"/>
      <c r="JG10" s="280"/>
      <c r="JH10" s="280"/>
      <c r="JI10" s="280"/>
      <c r="JJ10" s="280"/>
      <c r="JK10" s="280"/>
      <c r="JL10" s="280"/>
      <c r="JM10" s="280"/>
      <c r="JN10" s="280"/>
      <c r="JO10" s="280"/>
      <c r="JP10" s="280"/>
      <c r="JQ10" s="280"/>
      <c r="JR10" s="280"/>
      <c r="JS10" s="280"/>
      <c r="JT10" s="280"/>
      <c r="JU10" s="280"/>
      <c r="JV10" s="280"/>
      <c r="JW10" s="280"/>
      <c r="JX10" s="280"/>
      <c r="JY10" s="280"/>
      <c r="JZ10" s="280"/>
      <c r="KA10" s="280"/>
      <c r="KB10" s="280"/>
      <c r="KC10" s="280"/>
      <c r="KD10" s="280"/>
      <c r="KE10" s="280"/>
      <c r="KF10" s="280"/>
      <c r="KG10" s="280"/>
      <c r="KH10" s="280"/>
      <c r="KI10" s="280"/>
      <c r="KJ10" s="280"/>
      <c r="KK10" s="280"/>
      <c r="KL10" s="280"/>
      <c r="KM10" s="280"/>
      <c r="KN10" s="280"/>
      <c r="KO10" s="280"/>
      <c r="KP10" s="280"/>
      <c r="KQ10" s="280"/>
      <c r="KR10" s="280"/>
      <c r="KS10" s="280"/>
      <c r="KT10" s="280"/>
      <c r="KU10" s="280"/>
      <c r="KV10" s="280"/>
      <c r="KW10" s="280"/>
      <c r="KX10" s="280"/>
      <c r="KY10" s="280"/>
      <c r="KZ10" s="280"/>
      <c r="LA10" s="280"/>
      <c r="LB10" s="280"/>
      <c r="LC10" s="280"/>
      <c r="LD10" s="280"/>
      <c r="LE10" s="280"/>
      <c r="LF10" s="280"/>
      <c r="LG10" s="280"/>
      <c r="LH10" s="280"/>
      <c r="LI10" s="280"/>
      <c r="LJ10" s="280"/>
      <c r="LK10" s="280"/>
      <c r="LL10" s="280"/>
      <c r="LM10" s="280"/>
      <c r="LN10" s="280"/>
      <c r="LO10" s="280"/>
      <c r="LP10" s="280"/>
      <c r="LQ10" s="280"/>
      <c r="LR10" s="280"/>
      <c r="LS10" s="280"/>
      <c r="LT10" s="280"/>
      <c r="LU10" s="280"/>
      <c r="LV10" s="280"/>
      <c r="LW10" s="280"/>
      <c r="LX10" s="280"/>
      <c r="LY10" s="280"/>
      <c r="LZ10" s="280"/>
      <c r="MA10" s="280"/>
      <c r="MB10" s="280"/>
      <c r="MC10" s="280"/>
      <c r="MD10" s="280"/>
      <c r="ME10" s="280"/>
      <c r="MF10" s="280"/>
      <c r="MG10" s="280"/>
      <c r="MH10" s="280"/>
      <c r="MI10" s="280"/>
      <c r="MJ10" s="280"/>
      <c r="MK10" s="280"/>
      <c r="ML10" s="280"/>
      <c r="MM10" s="280"/>
      <c r="MN10" s="280"/>
      <c r="MO10" s="280"/>
      <c r="MP10" s="280"/>
      <c r="MQ10" s="280"/>
      <c r="MR10" s="280"/>
      <c r="MS10" s="280"/>
      <c r="MT10" s="280"/>
      <c r="MU10" s="280"/>
      <c r="MV10" s="280"/>
      <c r="MW10" s="280"/>
      <c r="MX10" s="280"/>
      <c r="MY10" s="280"/>
      <c r="MZ10" s="280"/>
      <c r="NA10" s="280"/>
      <c r="NB10" s="280"/>
      <c r="NC10" s="280"/>
      <c r="ND10" s="280"/>
      <c r="NE10" s="280"/>
      <c r="NF10" s="280"/>
      <c r="NG10" s="280"/>
      <c r="NH10" s="280"/>
      <c r="NI10" s="280"/>
      <c r="NJ10" s="280"/>
      <c r="NK10" s="280"/>
      <c r="NL10" s="280"/>
      <c r="NM10" s="280"/>
      <c r="NN10" s="280"/>
      <c r="NO10" s="280"/>
      <c r="NP10" s="280"/>
      <c r="NQ10" s="280"/>
      <c r="NR10" s="280"/>
      <c r="NS10" s="280"/>
      <c r="NT10" s="280"/>
      <c r="NU10" s="280"/>
      <c r="NV10" s="280"/>
      <c r="NW10" s="280"/>
      <c r="NX10" s="280"/>
      <c r="NY10" s="280"/>
      <c r="NZ10" s="280"/>
      <c r="OA10" s="280"/>
      <c r="OB10" s="280"/>
      <c r="OC10" s="280"/>
      <c r="OD10" s="280"/>
      <c r="OE10" s="280"/>
      <c r="OF10" s="280"/>
      <c r="OG10" s="280"/>
      <c r="OH10" s="280"/>
      <c r="OI10" s="280"/>
      <c r="OJ10" s="280"/>
      <c r="OK10" s="280"/>
      <c r="OL10" s="280"/>
      <c r="OM10" s="280"/>
      <c r="ON10" s="280"/>
      <c r="OO10" s="280"/>
      <c r="OP10" s="280"/>
      <c r="OQ10" s="280"/>
      <c r="OR10" s="280"/>
      <c r="OS10" s="280"/>
      <c r="OT10" s="280"/>
      <c r="OU10" s="280"/>
      <c r="OV10" s="280"/>
      <c r="OW10" s="280"/>
      <c r="OX10" s="280"/>
      <c r="OY10" s="280"/>
      <c r="OZ10" s="280"/>
      <c r="PA10" s="280"/>
      <c r="PB10" s="280"/>
      <c r="PC10" s="280"/>
      <c r="PD10" s="280"/>
      <c r="PE10" s="280"/>
      <c r="PF10" s="280"/>
      <c r="PG10" s="280"/>
      <c r="PH10" s="280"/>
      <c r="PI10" s="280"/>
      <c r="PJ10" s="280"/>
      <c r="PK10" s="280"/>
      <c r="PL10" s="280"/>
      <c r="PM10" s="280"/>
      <c r="PN10" s="280"/>
      <c r="PO10" s="280"/>
      <c r="PP10" s="280"/>
      <c r="PQ10" s="280"/>
      <c r="PR10" s="280"/>
      <c r="PS10" s="280"/>
      <c r="PT10" s="280"/>
      <c r="PU10" s="280"/>
      <c r="PV10" s="280"/>
      <c r="PW10" s="280"/>
      <c r="PX10" s="280"/>
      <c r="PY10" s="280"/>
      <c r="PZ10" s="280"/>
      <c r="QA10" s="280"/>
      <c r="QB10" s="280"/>
      <c r="QC10" s="280"/>
      <c r="QD10" s="280"/>
      <c r="QE10" s="280"/>
      <c r="QF10" s="280"/>
      <c r="QG10" s="280"/>
      <c r="QH10" s="280"/>
      <c r="QI10" s="280"/>
      <c r="QJ10" s="280"/>
      <c r="QK10" s="280"/>
      <c r="QL10" s="280"/>
      <c r="QM10" s="280"/>
      <c r="QN10" s="280"/>
      <c r="QO10" s="280"/>
    </row>
    <row r="11" spans="1:457" s="53" customFormat="1" ht="21.75" customHeight="1" x14ac:dyDescent="0.2">
      <c r="A11" s="172" t="s">
        <v>142</v>
      </c>
      <c r="B11" s="51"/>
      <c r="C11" s="183">
        <v>1712913</v>
      </c>
      <c r="D11" s="184"/>
      <c r="E11" s="183">
        <v>91436126702</v>
      </c>
      <c r="F11" s="184"/>
      <c r="G11" s="183">
        <v>81898660018</v>
      </c>
      <c r="H11" s="184"/>
      <c r="I11" s="186">
        <f t="shared" si="0"/>
        <v>9537466684</v>
      </c>
      <c r="J11" s="184"/>
      <c r="K11" s="173">
        <v>1712913</v>
      </c>
      <c r="L11" s="184"/>
      <c r="M11" s="183">
        <v>91436126702</v>
      </c>
      <c r="N11" s="184"/>
      <c r="O11" s="173">
        <v>91418276888</v>
      </c>
      <c r="P11" s="184"/>
      <c r="Q11" s="275">
        <f t="shared" si="1"/>
        <v>17849814</v>
      </c>
      <c r="R11" s="172"/>
      <c r="S11" s="174"/>
      <c r="T11" s="175"/>
      <c r="U11" s="174"/>
      <c r="V11" s="173"/>
      <c r="W11" s="174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  <c r="IJ11" s="280"/>
      <c r="IK11" s="280"/>
      <c r="IL11" s="280"/>
      <c r="IM11" s="280"/>
      <c r="IN11" s="280"/>
      <c r="IO11" s="280"/>
      <c r="IP11" s="280"/>
      <c r="IQ11" s="280"/>
      <c r="IR11" s="280"/>
      <c r="IS11" s="280"/>
      <c r="IT11" s="280"/>
      <c r="IU11" s="280"/>
      <c r="IV11" s="280"/>
      <c r="IW11" s="280"/>
      <c r="IX11" s="280"/>
      <c r="IY11" s="280"/>
      <c r="IZ11" s="280"/>
      <c r="JA11" s="280"/>
      <c r="JB11" s="280"/>
      <c r="JC11" s="280"/>
      <c r="JD11" s="280"/>
      <c r="JE11" s="280"/>
      <c r="JF11" s="280"/>
      <c r="JG11" s="280"/>
      <c r="JH11" s="280"/>
      <c r="JI11" s="280"/>
      <c r="JJ11" s="280"/>
      <c r="JK11" s="280"/>
      <c r="JL11" s="280"/>
      <c r="JM11" s="280"/>
      <c r="JN11" s="280"/>
      <c r="JO11" s="280"/>
      <c r="JP11" s="280"/>
      <c r="JQ11" s="280"/>
      <c r="JR11" s="280"/>
      <c r="JS11" s="280"/>
      <c r="JT11" s="280"/>
      <c r="JU11" s="280"/>
      <c r="JV11" s="280"/>
      <c r="JW11" s="280"/>
      <c r="JX11" s="280"/>
      <c r="JY11" s="280"/>
      <c r="JZ11" s="280"/>
      <c r="KA11" s="280"/>
      <c r="KB11" s="280"/>
      <c r="KC11" s="280"/>
      <c r="KD11" s="280"/>
      <c r="KE11" s="280"/>
      <c r="KF11" s="280"/>
      <c r="KG11" s="280"/>
      <c r="KH11" s="280"/>
      <c r="KI11" s="280"/>
      <c r="KJ11" s="280"/>
      <c r="KK11" s="280"/>
      <c r="KL11" s="280"/>
      <c r="KM11" s="280"/>
      <c r="KN11" s="280"/>
      <c r="KO11" s="280"/>
      <c r="KP11" s="280"/>
      <c r="KQ11" s="280"/>
      <c r="KR11" s="280"/>
      <c r="KS11" s="280"/>
      <c r="KT11" s="280"/>
      <c r="KU11" s="280"/>
      <c r="KV11" s="280"/>
      <c r="KW11" s="280"/>
      <c r="KX11" s="280"/>
      <c r="KY11" s="280"/>
      <c r="KZ11" s="280"/>
      <c r="LA11" s="280"/>
      <c r="LB11" s="280"/>
      <c r="LC11" s="280"/>
      <c r="LD11" s="280"/>
      <c r="LE11" s="280"/>
      <c r="LF11" s="280"/>
      <c r="LG11" s="280"/>
      <c r="LH11" s="280"/>
      <c r="LI11" s="280"/>
      <c r="LJ11" s="280"/>
      <c r="LK11" s="280"/>
      <c r="LL11" s="280"/>
      <c r="LM11" s="280"/>
      <c r="LN11" s="280"/>
      <c r="LO11" s="280"/>
      <c r="LP11" s="280"/>
      <c r="LQ11" s="280"/>
      <c r="LR11" s="280"/>
      <c r="LS11" s="280"/>
      <c r="LT11" s="280"/>
      <c r="LU11" s="280"/>
      <c r="LV11" s="280"/>
      <c r="LW11" s="280"/>
      <c r="LX11" s="280"/>
      <c r="LY11" s="280"/>
      <c r="LZ11" s="280"/>
      <c r="MA11" s="280"/>
      <c r="MB11" s="280"/>
      <c r="MC11" s="280"/>
      <c r="MD11" s="280"/>
      <c r="ME11" s="280"/>
      <c r="MF11" s="280"/>
      <c r="MG11" s="280"/>
      <c r="MH11" s="280"/>
      <c r="MI11" s="280"/>
      <c r="MJ11" s="280"/>
      <c r="MK11" s="280"/>
      <c r="ML11" s="280"/>
      <c r="MM11" s="280"/>
      <c r="MN11" s="280"/>
      <c r="MO11" s="280"/>
      <c r="MP11" s="280"/>
      <c r="MQ11" s="280"/>
      <c r="MR11" s="280"/>
      <c r="MS11" s="280"/>
      <c r="MT11" s="280"/>
      <c r="MU11" s="280"/>
      <c r="MV11" s="280"/>
      <c r="MW11" s="280"/>
      <c r="MX11" s="280"/>
      <c r="MY11" s="280"/>
      <c r="MZ11" s="280"/>
      <c r="NA11" s="280"/>
      <c r="NB11" s="280"/>
      <c r="NC11" s="280"/>
      <c r="ND11" s="280"/>
      <c r="NE11" s="280"/>
      <c r="NF11" s="280"/>
      <c r="NG11" s="280"/>
      <c r="NH11" s="280"/>
      <c r="NI11" s="280"/>
      <c r="NJ11" s="280"/>
      <c r="NK11" s="280"/>
      <c r="NL11" s="280"/>
      <c r="NM11" s="280"/>
      <c r="NN11" s="280"/>
      <c r="NO11" s="280"/>
      <c r="NP11" s="280"/>
      <c r="NQ11" s="280"/>
      <c r="NR11" s="280"/>
      <c r="NS11" s="280"/>
      <c r="NT11" s="280"/>
      <c r="NU11" s="280"/>
      <c r="NV11" s="280"/>
      <c r="NW11" s="280"/>
      <c r="NX11" s="280"/>
      <c r="NY11" s="280"/>
      <c r="NZ11" s="280"/>
      <c r="OA11" s="280"/>
      <c r="OB11" s="280"/>
      <c r="OC11" s="280"/>
      <c r="OD11" s="280"/>
      <c r="OE11" s="280"/>
      <c r="OF11" s="280"/>
      <c r="OG11" s="280"/>
      <c r="OH11" s="280"/>
      <c r="OI11" s="280"/>
      <c r="OJ11" s="280"/>
      <c r="OK11" s="280"/>
      <c r="OL11" s="280"/>
      <c r="OM11" s="280"/>
      <c r="ON11" s="280"/>
      <c r="OO11" s="280"/>
      <c r="OP11" s="280"/>
      <c r="OQ11" s="280"/>
      <c r="OR11" s="280"/>
      <c r="OS11" s="280"/>
      <c r="OT11" s="280"/>
      <c r="OU11" s="280"/>
      <c r="OV11" s="280"/>
      <c r="OW11" s="280"/>
      <c r="OX11" s="280"/>
      <c r="OY11" s="280"/>
      <c r="OZ11" s="280"/>
      <c r="PA11" s="280"/>
      <c r="PB11" s="280"/>
      <c r="PC11" s="280"/>
      <c r="PD11" s="280"/>
      <c r="PE11" s="280"/>
      <c r="PF11" s="280"/>
      <c r="PG11" s="280"/>
      <c r="PH11" s="280"/>
      <c r="PI11" s="280"/>
      <c r="PJ11" s="280"/>
      <c r="PK11" s="280"/>
      <c r="PL11" s="280"/>
      <c r="PM11" s="280"/>
      <c r="PN11" s="280"/>
      <c r="PO11" s="280"/>
      <c r="PP11" s="280"/>
      <c r="PQ11" s="280"/>
      <c r="PR11" s="280"/>
      <c r="PS11" s="280"/>
      <c r="PT11" s="280"/>
      <c r="PU11" s="280"/>
      <c r="PV11" s="280"/>
      <c r="PW11" s="280"/>
      <c r="PX11" s="280"/>
      <c r="PY11" s="280"/>
      <c r="PZ11" s="280"/>
      <c r="QA11" s="280"/>
      <c r="QB11" s="280"/>
      <c r="QC11" s="280"/>
      <c r="QD11" s="280"/>
      <c r="QE11" s="280"/>
      <c r="QF11" s="280"/>
      <c r="QG11" s="280"/>
      <c r="QH11" s="280"/>
      <c r="QI11" s="280"/>
      <c r="QJ11" s="280"/>
      <c r="QK11" s="280"/>
      <c r="QL11" s="280"/>
      <c r="QM11" s="280"/>
      <c r="QN11" s="280"/>
      <c r="QO11" s="280"/>
    </row>
    <row r="12" spans="1:457" s="53" customFormat="1" ht="21.75" customHeight="1" x14ac:dyDescent="0.2">
      <c r="A12" s="172" t="s">
        <v>97</v>
      </c>
      <c r="B12" s="51"/>
      <c r="C12" s="183">
        <v>25000000</v>
      </c>
      <c r="D12" s="184"/>
      <c r="E12" s="183">
        <v>38221222500</v>
      </c>
      <c r="F12" s="184"/>
      <c r="G12" s="183">
        <v>39939414205</v>
      </c>
      <c r="H12" s="184"/>
      <c r="I12" s="186">
        <f t="shared" si="0"/>
        <v>-1718191705</v>
      </c>
      <c r="J12" s="184"/>
      <c r="K12" s="173">
        <v>25000000</v>
      </c>
      <c r="L12" s="184"/>
      <c r="M12" s="183">
        <v>38221222500</v>
      </c>
      <c r="N12" s="184"/>
      <c r="O12" s="173">
        <v>39886617541</v>
      </c>
      <c r="P12" s="184"/>
      <c r="Q12" s="275">
        <f t="shared" si="1"/>
        <v>-1665395041</v>
      </c>
      <c r="R12" s="172"/>
      <c r="S12" s="174"/>
      <c r="T12" s="175"/>
      <c r="U12" s="174"/>
      <c r="V12" s="173"/>
      <c r="W12" s="174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  <c r="IJ12" s="280"/>
      <c r="IK12" s="280"/>
      <c r="IL12" s="280"/>
      <c r="IM12" s="280"/>
      <c r="IN12" s="280"/>
      <c r="IO12" s="280"/>
      <c r="IP12" s="280"/>
      <c r="IQ12" s="280"/>
      <c r="IR12" s="280"/>
      <c r="IS12" s="280"/>
      <c r="IT12" s="280"/>
      <c r="IU12" s="280"/>
      <c r="IV12" s="280"/>
      <c r="IW12" s="280"/>
      <c r="IX12" s="280"/>
      <c r="IY12" s="280"/>
      <c r="IZ12" s="280"/>
      <c r="JA12" s="280"/>
      <c r="JB12" s="280"/>
      <c r="JC12" s="280"/>
      <c r="JD12" s="280"/>
      <c r="JE12" s="280"/>
      <c r="JF12" s="280"/>
      <c r="JG12" s="280"/>
      <c r="JH12" s="280"/>
      <c r="JI12" s="280"/>
      <c r="JJ12" s="280"/>
      <c r="JK12" s="280"/>
      <c r="JL12" s="280"/>
      <c r="JM12" s="280"/>
      <c r="JN12" s="280"/>
      <c r="JO12" s="280"/>
      <c r="JP12" s="280"/>
      <c r="JQ12" s="280"/>
      <c r="JR12" s="280"/>
      <c r="JS12" s="280"/>
      <c r="JT12" s="280"/>
      <c r="JU12" s="280"/>
      <c r="JV12" s="280"/>
      <c r="JW12" s="280"/>
      <c r="JX12" s="280"/>
      <c r="JY12" s="280"/>
      <c r="JZ12" s="280"/>
      <c r="KA12" s="280"/>
      <c r="KB12" s="280"/>
      <c r="KC12" s="280"/>
      <c r="KD12" s="280"/>
      <c r="KE12" s="280"/>
      <c r="KF12" s="280"/>
      <c r="KG12" s="280"/>
      <c r="KH12" s="280"/>
      <c r="KI12" s="280"/>
      <c r="KJ12" s="280"/>
      <c r="KK12" s="280"/>
      <c r="KL12" s="280"/>
      <c r="KM12" s="280"/>
      <c r="KN12" s="280"/>
      <c r="KO12" s="280"/>
      <c r="KP12" s="280"/>
      <c r="KQ12" s="280"/>
      <c r="KR12" s="280"/>
      <c r="KS12" s="280"/>
      <c r="KT12" s="280"/>
      <c r="KU12" s="280"/>
      <c r="KV12" s="280"/>
      <c r="KW12" s="280"/>
      <c r="KX12" s="280"/>
      <c r="KY12" s="280"/>
      <c r="KZ12" s="280"/>
      <c r="LA12" s="280"/>
      <c r="LB12" s="280"/>
      <c r="LC12" s="280"/>
      <c r="LD12" s="280"/>
      <c r="LE12" s="280"/>
      <c r="LF12" s="280"/>
      <c r="LG12" s="280"/>
      <c r="LH12" s="280"/>
      <c r="LI12" s="280"/>
      <c r="LJ12" s="280"/>
      <c r="LK12" s="280"/>
      <c r="LL12" s="280"/>
      <c r="LM12" s="280"/>
      <c r="LN12" s="280"/>
      <c r="LO12" s="280"/>
      <c r="LP12" s="280"/>
      <c r="LQ12" s="280"/>
      <c r="LR12" s="280"/>
      <c r="LS12" s="280"/>
      <c r="LT12" s="280"/>
      <c r="LU12" s="280"/>
      <c r="LV12" s="280"/>
      <c r="LW12" s="280"/>
      <c r="LX12" s="280"/>
      <c r="LY12" s="280"/>
      <c r="LZ12" s="280"/>
      <c r="MA12" s="280"/>
      <c r="MB12" s="280"/>
      <c r="MC12" s="280"/>
      <c r="MD12" s="280"/>
      <c r="ME12" s="280"/>
      <c r="MF12" s="280"/>
      <c r="MG12" s="280"/>
      <c r="MH12" s="280"/>
      <c r="MI12" s="280"/>
      <c r="MJ12" s="280"/>
      <c r="MK12" s="280"/>
      <c r="ML12" s="280"/>
      <c r="MM12" s="280"/>
      <c r="MN12" s="280"/>
      <c r="MO12" s="280"/>
      <c r="MP12" s="280"/>
      <c r="MQ12" s="280"/>
      <c r="MR12" s="280"/>
      <c r="MS12" s="280"/>
      <c r="MT12" s="280"/>
      <c r="MU12" s="280"/>
      <c r="MV12" s="280"/>
      <c r="MW12" s="280"/>
      <c r="MX12" s="280"/>
      <c r="MY12" s="280"/>
      <c r="MZ12" s="280"/>
      <c r="NA12" s="280"/>
      <c r="NB12" s="280"/>
      <c r="NC12" s="280"/>
      <c r="ND12" s="280"/>
      <c r="NE12" s="280"/>
      <c r="NF12" s="280"/>
      <c r="NG12" s="280"/>
      <c r="NH12" s="280"/>
      <c r="NI12" s="280"/>
      <c r="NJ12" s="280"/>
      <c r="NK12" s="280"/>
      <c r="NL12" s="280"/>
      <c r="NM12" s="280"/>
      <c r="NN12" s="280"/>
      <c r="NO12" s="280"/>
      <c r="NP12" s="280"/>
      <c r="NQ12" s="280"/>
      <c r="NR12" s="280"/>
      <c r="NS12" s="280"/>
      <c r="NT12" s="280"/>
      <c r="NU12" s="280"/>
      <c r="NV12" s="280"/>
      <c r="NW12" s="280"/>
      <c r="NX12" s="280"/>
      <c r="NY12" s="280"/>
      <c r="NZ12" s="280"/>
      <c r="OA12" s="280"/>
      <c r="OB12" s="280"/>
      <c r="OC12" s="280"/>
      <c r="OD12" s="280"/>
      <c r="OE12" s="280"/>
      <c r="OF12" s="280"/>
      <c r="OG12" s="280"/>
      <c r="OH12" s="280"/>
      <c r="OI12" s="280"/>
      <c r="OJ12" s="280"/>
      <c r="OK12" s="280"/>
      <c r="OL12" s="280"/>
      <c r="OM12" s="280"/>
      <c r="ON12" s="280"/>
      <c r="OO12" s="280"/>
      <c r="OP12" s="280"/>
      <c r="OQ12" s="280"/>
      <c r="OR12" s="280"/>
      <c r="OS12" s="280"/>
      <c r="OT12" s="280"/>
      <c r="OU12" s="280"/>
      <c r="OV12" s="280"/>
      <c r="OW12" s="280"/>
      <c r="OX12" s="280"/>
      <c r="OY12" s="280"/>
      <c r="OZ12" s="280"/>
      <c r="PA12" s="280"/>
      <c r="PB12" s="280"/>
      <c r="PC12" s="280"/>
      <c r="PD12" s="280"/>
      <c r="PE12" s="280"/>
      <c r="PF12" s="280"/>
      <c r="PG12" s="280"/>
      <c r="PH12" s="280"/>
      <c r="PI12" s="280"/>
      <c r="PJ12" s="280"/>
      <c r="PK12" s="280"/>
      <c r="PL12" s="280"/>
      <c r="PM12" s="280"/>
      <c r="PN12" s="280"/>
      <c r="PO12" s="280"/>
      <c r="PP12" s="280"/>
      <c r="PQ12" s="280"/>
      <c r="PR12" s="280"/>
      <c r="PS12" s="280"/>
      <c r="PT12" s="280"/>
      <c r="PU12" s="280"/>
      <c r="PV12" s="280"/>
      <c r="PW12" s="280"/>
      <c r="PX12" s="280"/>
      <c r="PY12" s="280"/>
      <c r="PZ12" s="280"/>
      <c r="QA12" s="280"/>
      <c r="QB12" s="280"/>
      <c r="QC12" s="280"/>
      <c r="QD12" s="280"/>
      <c r="QE12" s="280"/>
      <c r="QF12" s="280"/>
      <c r="QG12" s="280"/>
      <c r="QH12" s="280"/>
      <c r="QI12" s="280"/>
      <c r="QJ12" s="280"/>
      <c r="QK12" s="280"/>
      <c r="QL12" s="280"/>
      <c r="QM12" s="280"/>
      <c r="QN12" s="280"/>
      <c r="QO12" s="280"/>
    </row>
    <row r="13" spans="1:457" s="53" customFormat="1" ht="21.75" customHeight="1" x14ac:dyDescent="0.2">
      <c r="A13" s="172" t="s">
        <v>98</v>
      </c>
      <c r="B13" s="51"/>
      <c r="C13" s="183">
        <v>17267418</v>
      </c>
      <c r="D13" s="184"/>
      <c r="E13" s="183">
        <v>67251203948</v>
      </c>
      <c r="F13" s="184"/>
      <c r="G13" s="183">
        <v>57261362014</v>
      </c>
      <c r="H13" s="184"/>
      <c r="I13" s="186">
        <f t="shared" si="0"/>
        <v>9989841934</v>
      </c>
      <c r="J13" s="184"/>
      <c r="K13" s="173">
        <v>17267418</v>
      </c>
      <c r="L13" s="184"/>
      <c r="M13" s="183">
        <v>67251203948</v>
      </c>
      <c r="N13" s="184"/>
      <c r="O13" s="173">
        <v>62554487125</v>
      </c>
      <c r="P13" s="184"/>
      <c r="Q13" s="275">
        <f t="shared" si="1"/>
        <v>4696716823</v>
      </c>
      <c r="R13" s="172"/>
      <c r="S13" s="174"/>
      <c r="T13" s="175"/>
      <c r="U13" s="174"/>
      <c r="V13" s="173"/>
      <c r="W13" s="174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/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  <c r="IJ13" s="280"/>
      <c r="IK13" s="280"/>
      <c r="IL13" s="280"/>
      <c r="IM13" s="280"/>
      <c r="IN13" s="280"/>
      <c r="IO13" s="280"/>
      <c r="IP13" s="280"/>
      <c r="IQ13" s="280"/>
      <c r="IR13" s="280"/>
      <c r="IS13" s="280"/>
      <c r="IT13" s="280"/>
      <c r="IU13" s="280"/>
      <c r="IV13" s="280"/>
      <c r="IW13" s="280"/>
      <c r="IX13" s="280"/>
      <c r="IY13" s="280"/>
      <c r="IZ13" s="280"/>
      <c r="JA13" s="280"/>
      <c r="JB13" s="280"/>
      <c r="JC13" s="280"/>
      <c r="JD13" s="280"/>
      <c r="JE13" s="280"/>
      <c r="JF13" s="280"/>
      <c r="JG13" s="280"/>
      <c r="JH13" s="280"/>
      <c r="JI13" s="280"/>
      <c r="JJ13" s="280"/>
      <c r="JK13" s="280"/>
      <c r="JL13" s="280"/>
      <c r="JM13" s="280"/>
      <c r="JN13" s="280"/>
      <c r="JO13" s="280"/>
      <c r="JP13" s="280"/>
      <c r="JQ13" s="280"/>
      <c r="JR13" s="280"/>
      <c r="JS13" s="280"/>
      <c r="JT13" s="280"/>
      <c r="JU13" s="280"/>
      <c r="JV13" s="280"/>
      <c r="JW13" s="280"/>
      <c r="JX13" s="280"/>
      <c r="JY13" s="280"/>
      <c r="JZ13" s="280"/>
      <c r="KA13" s="280"/>
      <c r="KB13" s="280"/>
      <c r="KC13" s="280"/>
      <c r="KD13" s="280"/>
      <c r="KE13" s="280"/>
      <c r="KF13" s="280"/>
      <c r="KG13" s="280"/>
      <c r="KH13" s="280"/>
      <c r="KI13" s="280"/>
      <c r="KJ13" s="280"/>
      <c r="KK13" s="280"/>
      <c r="KL13" s="280"/>
      <c r="KM13" s="280"/>
      <c r="KN13" s="280"/>
      <c r="KO13" s="280"/>
      <c r="KP13" s="280"/>
      <c r="KQ13" s="280"/>
      <c r="KR13" s="280"/>
      <c r="KS13" s="280"/>
      <c r="KT13" s="280"/>
      <c r="KU13" s="280"/>
      <c r="KV13" s="280"/>
      <c r="KW13" s="280"/>
      <c r="KX13" s="280"/>
      <c r="KY13" s="280"/>
      <c r="KZ13" s="280"/>
      <c r="LA13" s="280"/>
      <c r="LB13" s="280"/>
      <c r="LC13" s="280"/>
      <c r="LD13" s="280"/>
      <c r="LE13" s="280"/>
      <c r="LF13" s="280"/>
      <c r="LG13" s="280"/>
      <c r="LH13" s="280"/>
      <c r="LI13" s="280"/>
      <c r="LJ13" s="280"/>
      <c r="LK13" s="280"/>
      <c r="LL13" s="280"/>
      <c r="LM13" s="280"/>
      <c r="LN13" s="280"/>
      <c r="LO13" s="280"/>
      <c r="LP13" s="280"/>
      <c r="LQ13" s="280"/>
      <c r="LR13" s="280"/>
      <c r="LS13" s="280"/>
      <c r="LT13" s="280"/>
      <c r="LU13" s="280"/>
      <c r="LV13" s="280"/>
      <c r="LW13" s="280"/>
      <c r="LX13" s="280"/>
      <c r="LY13" s="280"/>
      <c r="LZ13" s="280"/>
      <c r="MA13" s="280"/>
      <c r="MB13" s="280"/>
      <c r="MC13" s="280"/>
      <c r="MD13" s="280"/>
      <c r="ME13" s="280"/>
      <c r="MF13" s="280"/>
      <c r="MG13" s="280"/>
      <c r="MH13" s="280"/>
      <c r="MI13" s="280"/>
      <c r="MJ13" s="280"/>
      <c r="MK13" s="280"/>
      <c r="ML13" s="280"/>
      <c r="MM13" s="280"/>
      <c r="MN13" s="280"/>
      <c r="MO13" s="280"/>
      <c r="MP13" s="280"/>
      <c r="MQ13" s="280"/>
      <c r="MR13" s="280"/>
      <c r="MS13" s="280"/>
      <c r="MT13" s="280"/>
      <c r="MU13" s="280"/>
      <c r="MV13" s="280"/>
      <c r="MW13" s="280"/>
      <c r="MX13" s="280"/>
      <c r="MY13" s="280"/>
      <c r="MZ13" s="280"/>
      <c r="NA13" s="280"/>
      <c r="NB13" s="280"/>
      <c r="NC13" s="280"/>
      <c r="ND13" s="280"/>
      <c r="NE13" s="280"/>
      <c r="NF13" s="280"/>
      <c r="NG13" s="280"/>
      <c r="NH13" s="280"/>
      <c r="NI13" s="280"/>
      <c r="NJ13" s="280"/>
      <c r="NK13" s="280"/>
      <c r="NL13" s="280"/>
      <c r="NM13" s="280"/>
      <c r="NN13" s="280"/>
      <c r="NO13" s="280"/>
      <c r="NP13" s="280"/>
      <c r="NQ13" s="280"/>
      <c r="NR13" s="280"/>
      <c r="NS13" s="280"/>
      <c r="NT13" s="280"/>
      <c r="NU13" s="280"/>
      <c r="NV13" s="280"/>
      <c r="NW13" s="280"/>
      <c r="NX13" s="280"/>
      <c r="NY13" s="280"/>
      <c r="NZ13" s="280"/>
      <c r="OA13" s="280"/>
      <c r="OB13" s="280"/>
      <c r="OC13" s="280"/>
      <c r="OD13" s="280"/>
      <c r="OE13" s="280"/>
      <c r="OF13" s="280"/>
      <c r="OG13" s="280"/>
      <c r="OH13" s="280"/>
      <c r="OI13" s="280"/>
      <c r="OJ13" s="280"/>
      <c r="OK13" s="280"/>
      <c r="OL13" s="280"/>
      <c r="OM13" s="280"/>
      <c r="ON13" s="280"/>
      <c r="OO13" s="280"/>
      <c r="OP13" s="280"/>
      <c r="OQ13" s="280"/>
      <c r="OR13" s="280"/>
      <c r="OS13" s="280"/>
      <c r="OT13" s="280"/>
      <c r="OU13" s="280"/>
      <c r="OV13" s="280"/>
      <c r="OW13" s="280"/>
      <c r="OX13" s="280"/>
      <c r="OY13" s="280"/>
      <c r="OZ13" s="280"/>
      <c r="PA13" s="280"/>
      <c r="PB13" s="280"/>
      <c r="PC13" s="280"/>
      <c r="PD13" s="280"/>
      <c r="PE13" s="280"/>
      <c r="PF13" s="280"/>
      <c r="PG13" s="280"/>
      <c r="PH13" s="280"/>
      <c r="PI13" s="280"/>
      <c r="PJ13" s="280"/>
      <c r="PK13" s="280"/>
      <c r="PL13" s="280"/>
      <c r="PM13" s="280"/>
      <c r="PN13" s="280"/>
      <c r="PO13" s="280"/>
      <c r="PP13" s="280"/>
      <c r="PQ13" s="280"/>
      <c r="PR13" s="280"/>
      <c r="PS13" s="280"/>
      <c r="PT13" s="280"/>
      <c r="PU13" s="280"/>
      <c r="PV13" s="280"/>
      <c r="PW13" s="280"/>
      <c r="PX13" s="280"/>
      <c r="PY13" s="280"/>
      <c r="PZ13" s="280"/>
      <c r="QA13" s="280"/>
      <c r="QB13" s="280"/>
      <c r="QC13" s="280"/>
      <c r="QD13" s="280"/>
      <c r="QE13" s="280"/>
      <c r="QF13" s="280"/>
      <c r="QG13" s="280"/>
      <c r="QH13" s="280"/>
      <c r="QI13" s="280"/>
      <c r="QJ13" s="280"/>
      <c r="QK13" s="280"/>
      <c r="QL13" s="280"/>
      <c r="QM13" s="280"/>
      <c r="QN13" s="280"/>
      <c r="QO13" s="280"/>
    </row>
    <row r="14" spans="1:457" s="53" customFormat="1" ht="21.75" customHeight="1" x14ac:dyDescent="0.2">
      <c r="A14" s="172" t="s">
        <v>99</v>
      </c>
      <c r="B14" s="51"/>
      <c r="C14" s="183">
        <v>4441387</v>
      </c>
      <c r="D14" s="184"/>
      <c r="E14" s="183">
        <v>67063253752</v>
      </c>
      <c r="F14" s="184"/>
      <c r="G14" s="183">
        <v>67809913535</v>
      </c>
      <c r="H14" s="184"/>
      <c r="I14" s="186">
        <f t="shared" si="0"/>
        <v>-746659783</v>
      </c>
      <c r="J14" s="184"/>
      <c r="K14" s="173">
        <v>4441387</v>
      </c>
      <c r="L14" s="184"/>
      <c r="M14" s="183">
        <v>67063253752</v>
      </c>
      <c r="N14" s="184"/>
      <c r="O14" s="173">
        <v>70454689242</v>
      </c>
      <c r="P14" s="184"/>
      <c r="Q14" s="275">
        <f t="shared" si="1"/>
        <v>-3391435490</v>
      </c>
      <c r="R14" s="172"/>
      <c r="S14" s="174"/>
      <c r="T14" s="175"/>
      <c r="U14" s="174"/>
      <c r="V14" s="173"/>
      <c r="W14" s="174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  <c r="IW14" s="280"/>
      <c r="IX14" s="280"/>
      <c r="IY14" s="280"/>
      <c r="IZ14" s="280"/>
      <c r="JA14" s="280"/>
      <c r="JB14" s="280"/>
      <c r="JC14" s="280"/>
      <c r="JD14" s="280"/>
      <c r="JE14" s="280"/>
      <c r="JF14" s="280"/>
      <c r="JG14" s="280"/>
      <c r="JH14" s="280"/>
      <c r="JI14" s="280"/>
      <c r="JJ14" s="280"/>
      <c r="JK14" s="280"/>
      <c r="JL14" s="280"/>
      <c r="JM14" s="280"/>
      <c r="JN14" s="280"/>
      <c r="JO14" s="280"/>
      <c r="JP14" s="280"/>
      <c r="JQ14" s="280"/>
      <c r="JR14" s="280"/>
      <c r="JS14" s="280"/>
      <c r="JT14" s="280"/>
      <c r="JU14" s="280"/>
      <c r="JV14" s="280"/>
      <c r="JW14" s="280"/>
      <c r="JX14" s="280"/>
      <c r="JY14" s="280"/>
      <c r="JZ14" s="280"/>
      <c r="KA14" s="280"/>
      <c r="KB14" s="280"/>
      <c r="KC14" s="280"/>
      <c r="KD14" s="280"/>
      <c r="KE14" s="280"/>
      <c r="KF14" s="280"/>
      <c r="KG14" s="280"/>
      <c r="KH14" s="280"/>
      <c r="KI14" s="280"/>
      <c r="KJ14" s="280"/>
      <c r="KK14" s="280"/>
      <c r="KL14" s="280"/>
      <c r="KM14" s="280"/>
      <c r="KN14" s="280"/>
      <c r="KO14" s="280"/>
      <c r="KP14" s="280"/>
      <c r="KQ14" s="280"/>
      <c r="KR14" s="280"/>
      <c r="KS14" s="280"/>
      <c r="KT14" s="280"/>
      <c r="KU14" s="280"/>
      <c r="KV14" s="280"/>
      <c r="KW14" s="280"/>
      <c r="KX14" s="280"/>
      <c r="KY14" s="280"/>
      <c r="KZ14" s="280"/>
      <c r="LA14" s="280"/>
      <c r="LB14" s="280"/>
      <c r="LC14" s="280"/>
      <c r="LD14" s="280"/>
      <c r="LE14" s="280"/>
      <c r="LF14" s="280"/>
      <c r="LG14" s="280"/>
      <c r="LH14" s="280"/>
      <c r="LI14" s="280"/>
      <c r="LJ14" s="280"/>
      <c r="LK14" s="280"/>
      <c r="LL14" s="280"/>
      <c r="LM14" s="280"/>
      <c r="LN14" s="280"/>
      <c r="LO14" s="280"/>
      <c r="LP14" s="280"/>
      <c r="LQ14" s="280"/>
      <c r="LR14" s="280"/>
      <c r="LS14" s="280"/>
      <c r="LT14" s="280"/>
      <c r="LU14" s="280"/>
      <c r="LV14" s="280"/>
      <c r="LW14" s="280"/>
      <c r="LX14" s="280"/>
      <c r="LY14" s="280"/>
      <c r="LZ14" s="280"/>
      <c r="MA14" s="280"/>
      <c r="MB14" s="280"/>
      <c r="MC14" s="280"/>
      <c r="MD14" s="280"/>
      <c r="ME14" s="280"/>
      <c r="MF14" s="280"/>
      <c r="MG14" s="280"/>
      <c r="MH14" s="280"/>
      <c r="MI14" s="280"/>
      <c r="MJ14" s="280"/>
      <c r="MK14" s="280"/>
      <c r="ML14" s="280"/>
      <c r="MM14" s="280"/>
      <c r="MN14" s="280"/>
      <c r="MO14" s="280"/>
      <c r="MP14" s="280"/>
      <c r="MQ14" s="280"/>
      <c r="MR14" s="280"/>
      <c r="MS14" s="280"/>
      <c r="MT14" s="280"/>
      <c r="MU14" s="280"/>
      <c r="MV14" s="280"/>
      <c r="MW14" s="280"/>
      <c r="MX14" s="280"/>
      <c r="MY14" s="280"/>
      <c r="MZ14" s="280"/>
      <c r="NA14" s="280"/>
      <c r="NB14" s="280"/>
      <c r="NC14" s="280"/>
      <c r="ND14" s="280"/>
      <c r="NE14" s="280"/>
      <c r="NF14" s="280"/>
      <c r="NG14" s="280"/>
      <c r="NH14" s="280"/>
      <c r="NI14" s="280"/>
      <c r="NJ14" s="280"/>
      <c r="NK14" s="280"/>
      <c r="NL14" s="280"/>
      <c r="NM14" s="280"/>
      <c r="NN14" s="280"/>
      <c r="NO14" s="280"/>
      <c r="NP14" s="280"/>
      <c r="NQ14" s="280"/>
      <c r="NR14" s="280"/>
      <c r="NS14" s="280"/>
      <c r="NT14" s="280"/>
      <c r="NU14" s="280"/>
      <c r="NV14" s="280"/>
      <c r="NW14" s="280"/>
      <c r="NX14" s="280"/>
      <c r="NY14" s="280"/>
      <c r="NZ14" s="280"/>
      <c r="OA14" s="280"/>
      <c r="OB14" s="280"/>
      <c r="OC14" s="280"/>
      <c r="OD14" s="280"/>
      <c r="OE14" s="280"/>
      <c r="OF14" s="280"/>
      <c r="OG14" s="280"/>
      <c r="OH14" s="280"/>
      <c r="OI14" s="280"/>
      <c r="OJ14" s="280"/>
      <c r="OK14" s="280"/>
      <c r="OL14" s="280"/>
      <c r="OM14" s="280"/>
      <c r="ON14" s="280"/>
      <c r="OO14" s="280"/>
      <c r="OP14" s="280"/>
      <c r="OQ14" s="280"/>
      <c r="OR14" s="280"/>
      <c r="OS14" s="280"/>
      <c r="OT14" s="280"/>
      <c r="OU14" s="280"/>
      <c r="OV14" s="280"/>
      <c r="OW14" s="280"/>
      <c r="OX14" s="280"/>
      <c r="OY14" s="280"/>
      <c r="OZ14" s="280"/>
      <c r="PA14" s="280"/>
      <c r="PB14" s="280"/>
      <c r="PC14" s="280"/>
      <c r="PD14" s="280"/>
      <c r="PE14" s="280"/>
      <c r="PF14" s="280"/>
      <c r="PG14" s="280"/>
      <c r="PH14" s="280"/>
      <c r="PI14" s="280"/>
      <c r="PJ14" s="280"/>
      <c r="PK14" s="280"/>
      <c r="PL14" s="280"/>
      <c r="PM14" s="280"/>
      <c r="PN14" s="280"/>
      <c r="PO14" s="280"/>
      <c r="PP14" s="280"/>
      <c r="PQ14" s="280"/>
      <c r="PR14" s="280"/>
      <c r="PS14" s="280"/>
      <c r="PT14" s="280"/>
      <c r="PU14" s="280"/>
      <c r="PV14" s="280"/>
      <c r="PW14" s="280"/>
      <c r="PX14" s="280"/>
      <c r="PY14" s="280"/>
      <c r="PZ14" s="280"/>
      <c r="QA14" s="280"/>
      <c r="QB14" s="280"/>
      <c r="QC14" s="280"/>
      <c r="QD14" s="280"/>
      <c r="QE14" s="280"/>
      <c r="QF14" s="280"/>
      <c r="QG14" s="280"/>
      <c r="QH14" s="280"/>
      <c r="QI14" s="280"/>
      <c r="QJ14" s="280"/>
      <c r="QK14" s="280"/>
      <c r="QL14" s="280"/>
      <c r="QM14" s="280"/>
      <c r="QN14" s="280"/>
      <c r="QO14" s="280"/>
    </row>
    <row r="15" spans="1:457" s="53" customFormat="1" ht="21.75" customHeight="1" x14ac:dyDescent="0.2">
      <c r="A15" s="172" t="s">
        <v>100</v>
      </c>
      <c r="B15" s="51"/>
      <c r="C15" s="183">
        <v>3800000</v>
      </c>
      <c r="D15" s="184"/>
      <c r="E15" s="183">
        <v>82838162700</v>
      </c>
      <c r="F15" s="184"/>
      <c r="G15" s="183">
        <v>72334379595</v>
      </c>
      <c r="H15" s="184"/>
      <c r="I15" s="186">
        <f t="shared" si="0"/>
        <v>10503783105</v>
      </c>
      <c r="J15" s="184"/>
      <c r="K15" s="173">
        <v>3800000</v>
      </c>
      <c r="L15" s="184"/>
      <c r="M15" s="183">
        <v>82838162700</v>
      </c>
      <c r="N15" s="184"/>
      <c r="O15" s="173">
        <v>73302992205</v>
      </c>
      <c r="P15" s="184"/>
      <c r="Q15" s="275">
        <f t="shared" si="1"/>
        <v>9535170495</v>
      </c>
      <c r="R15" s="172"/>
      <c r="S15" s="174"/>
      <c r="T15" s="175"/>
      <c r="U15" s="174"/>
      <c r="V15" s="173"/>
      <c r="W15" s="174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  <c r="IW15" s="280"/>
      <c r="IX15" s="280"/>
      <c r="IY15" s="280"/>
      <c r="IZ15" s="280"/>
      <c r="JA15" s="280"/>
      <c r="JB15" s="280"/>
      <c r="JC15" s="280"/>
      <c r="JD15" s="280"/>
      <c r="JE15" s="280"/>
      <c r="JF15" s="280"/>
      <c r="JG15" s="280"/>
      <c r="JH15" s="280"/>
      <c r="JI15" s="280"/>
      <c r="JJ15" s="280"/>
      <c r="JK15" s="280"/>
      <c r="JL15" s="280"/>
      <c r="JM15" s="280"/>
      <c r="JN15" s="280"/>
      <c r="JO15" s="280"/>
      <c r="JP15" s="280"/>
      <c r="JQ15" s="280"/>
      <c r="JR15" s="280"/>
      <c r="JS15" s="280"/>
      <c r="JT15" s="280"/>
      <c r="JU15" s="280"/>
      <c r="JV15" s="280"/>
      <c r="JW15" s="280"/>
      <c r="JX15" s="280"/>
      <c r="JY15" s="280"/>
      <c r="JZ15" s="280"/>
      <c r="KA15" s="280"/>
      <c r="KB15" s="280"/>
      <c r="KC15" s="280"/>
      <c r="KD15" s="280"/>
      <c r="KE15" s="280"/>
      <c r="KF15" s="280"/>
      <c r="KG15" s="280"/>
      <c r="KH15" s="280"/>
      <c r="KI15" s="280"/>
      <c r="KJ15" s="280"/>
      <c r="KK15" s="280"/>
      <c r="KL15" s="280"/>
      <c r="KM15" s="280"/>
      <c r="KN15" s="280"/>
      <c r="KO15" s="280"/>
      <c r="KP15" s="280"/>
      <c r="KQ15" s="280"/>
      <c r="KR15" s="280"/>
      <c r="KS15" s="280"/>
      <c r="KT15" s="280"/>
      <c r="KU15" s="280"/>
      <c r="KV15" s="280"/>
      <c r="KW15" s="280"/>
      <c r="KX15" s="280"/>
      <c r="KY15" s="280"/>
      <c r="KZ15" s="280"/>
      <c r="LA15" s="280"/>
      <c r="LB15" s="280"/>
      <c r="LC15" s="280"/>
      <c r="LD15" s="280"/>
      <c r="LE15" s="280"/>
      <c r="LF15" s="280"/>
      <c r="LG15" s="280"/>
      <c r="LH15" s="280"/>
      <c r="LI15" s="280"/>
      <c r="LJ15" s="280"/>
      <c r="LK15" s="280"/>
      <c r="LL15" s="280"/>
      <c r="LM15" s="280"/>
      <c r="LN15" s="280"/>
      <c r="LO15" s="280"/>
      <c r="LP15" s="280"/>
      <c r="LQ15" s="280"/>
      <c r="LR15" s="280"/>
      <c r="LS15" s="280"/>
      <c r="LT15" s="280"/>
      <c r="LU15" s="280"/>
      <c r="LV15" s="280"/>
      <c r="LW15" s="280"/>
      <c r="LX15" s="280"/>
      <c r="LY15" s="280"/>
      <c r="LZ15" s="280"/>
      <c r="MA15" s="280"/>
      <c r="MB15" s="280"/>
      <c r="MC15" s="280"/>
      <c r="MD15" s="280"/>
      <c r="ME15" s="280"/>
      <c r="MF15" s="280"/>
      <c r="MG15" s="280"/>
      <c r="MH15" s="280"/>
      <c r="MI15" s="280"/>
      <c r="MJ15" s="280"/>
      <c r="MK15" s="280"/>
      <c r="ML15" s="280"/>
      <c r="MM15" s="280"/>
      <c r="MN15" s="280"/>
      <c r="MO15" s="280"/>
      <c r="MP15" s="280"/>
      <c r="MQ15" s="280"/>
      <c r="MR15" s="280"/>
      <c r="MS15" s="280"/>
      <c r="MT15" s="280"/>
      <c r="MU15" s="280"/>
      <c r="MV15" s="280"/>
      <c r="MW15" s="280"/>
      <c r="MX15" s="280"/>
      <c r="MY15" s="280"/>
      <c r="MZ15" s="280"/>
      <c r="NA15" s="280"/>
      <c r="NB15" s="280"/>
      <c r="NC15" s="280"/>
      <c r="ND15" s="280"/>
      <c r="NE15" s="280"/>
      <c r="NF15" s="280"/>
      <c r="NG15" s="280"/>
      <c r="NH15" s="280"/>
      <c r="NI15" s="280"/>
      <c r="NJ15" s="280"/>
      <c r="NK15" s="280"/>
      <c r="NL15" s="280"/>
      <c r="NM15" s="280"/>
      <c r="NN15" s="280"/>
      <c r="NO15" s="280"/>
      <c r="NP15" s="280"/>
      <c r="NQ15" s="280"/>
      <c r="NR15" s="280"/>
      <c r="NS15" s="280"/>
      <c r="NT15" s="280"/>
      <c r="NU15" s="280"/>
      <c r="NV15" s="280"/>
      <c r="NW15" s="280"/>
      <c r="NX15" s="280"/>
      <c r="NY15" s="280"/>
      <c r="NZ15" s="280"/>
      <c r="OA15" s="280"/>
      <c r="OB15" s="280"/>
      <c r="OC15" s="280"/>
      <c r="OD15" s="280"/>
      <c r="OE15" s="280"/>
      <c r="OF15" s="280"/>
      <c r="OG15" s="280"/>
      <c r="OH15" s="280"/>
      <c r="OI15" s="280"/>
      <c r="OJ15" s="280"/>
      <c r="OK15" s="280"/>
      <c r="OL15" s="280"/>
      <c r="OM15" s="280"/>
      <c r="ON15" s="280"/>
      <c r="OO15" s="280"/>
      <c r="OP15" s="280"/>
      <c r="OQ15" s="280"/>
      <c r="OR15" s="280"/>
      <c r="OS15" s="280"/>
      <c r="OT15" s="280"/>
      <c r="OU15" s="280"/>
      <c r="OV15" s="280"/>
      <c r="OW15" s="280"/>
      <c r="OX15" s="280"/>
      <c r="OY15" s="280"/>
      <c r="OZ15" s="280"/>
      <c r="PA15" s="280"/>
      <c r="PB15" s="280"/>
      <c r="PC15" s="280"/>
      <c r="PD15" s="280"/>
      <c r="PE15" s="280"/>
      <c r="PF15" s="280"/>
      <c r="PG15" s="280"/>
      <c r="PH15" s="280"/>
      <c r="PI15" s="280"/>
      <c r="PJ15" s="280"/>
      <c r="PK15" s="280"/>
      <c r="PL15" s="280"/>
      <c r="PM15" s="280"/>
      <c r="PN15" s="280"/>
      <c r="PO15" s="280"/>
      <c r="PP15" s="280"/>
      <c r="PQ15" s="280"/>
      <c r="PR15" s="280"/>
      <c r="PS15" s="280"/>
      <c r="PT15" s="280"/>
      <c r="PU15" s="280"/>
      <c r="PV15" s="280"/>
      <c r="PW15" s="280"/>
      <c r="PX15" s="280"/>
      <c r="PY15" s="280"/>
      <c r="PZ15" s="280"/>
      <c r="QA15" s="280"/>
      <c r="QB15" s="280"/>
      <c r="QC15" s="280"/>
      <c r="QD15" s="280"/>
      <c r="QE15" s="280"/>
      <c r="QF15" s="280"/>
      <c r="QG15" s="280"/>
      <c r="QH15" s="280"/>
      <c r="QI15" s="280"/>
      <c r="QJ15" s="280"/>
      <c r="QK15" s="280"/>
      <c r="QL15" s="280"/>
      <c r="QM15" s="280"/>
      <c r="QN15" s="280"/>
      <c r="QO15" s="280"/>
    </row>
    <row r="16" spans="1:457" s="53" customFormat="1" ht="21.75" customHeight="1" x14ac:dyDescent="0.2">
      <c r="A16" s="172" t="s">
        <v>101</v>
      </c>
      <c r="B16" s="51"/>
      <c r="C16" s="183">
        <v>73284648</v>
      </c>
      <c r="D16" s="184"/>
      <c r="E16" s="183">
        <v>186419578517</v>
      </c>
      <c r="F16" s="184"/>
      <c r="G16" s="183">
        <v>170748648089</v>
      </c>
      <c r="H16" s="184"/>
      <c r="I16" s="186">
        <f t="shared" si="0"/>
        <v>15670930428</v>
      </c>
      <c r="J16" s="184"/>
      <c r="K16" s="173">
        <v>73284648</v>
      </c>
      <c r="L16" s="184"/>
      <c r="M16" s="183">
        <v>186419578517</v>
      </c>
      <c r="N16" s="184"/>
      <c r="O16" s="173">
        <v>178726933826</v>
      </c>
      <c r="P16" s="184"/>
      <c r="Q16" s="275">
        <f t="shared" si="1"/>
        <v>7692644691</v>
      </c>
      <c r="R16" s="172"/>
      <c r="S16" s="174"/>
      <c r="T16" s="175"/>
      <c r="U16" s="174"/>
      <c r="V16" s="173"/>
      <c r="W16" s="174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  <c r="IW16" s="280"/>
      <c r="IX16" s="280"/>
      <c r="IY16" s="280"/>
      <c r="IZ16" s="280"/>
      <c r="JA16" s="280"/>
      <c r="JB16" s="280"/>
      <c r="JC16" s="280"/>
      <c r="JD16" s="280"/>
      <c r="JE16" s="280"/>
      <c r="JF16" s="280"/>
      <c r="JG16" s="280"/>
      <c r="JH16" s="280"/>
      <c r="JI16" s="280"/>
      <c r="JJ16" s="280"/>
      <c r="JK16" s="280"/>
      <c r="JL16" s="280"/>
      <c r="JM16" s="280"/>
      <c r="JN16" s="280"/>
      <c r="JO16" s="280"/>
      <c r="JP16" s="280"/>
      <c r="JQ16" s="280"/>
      <c r="JR16" s="280"/>
      <c r="JS16" s="280"/>
      <c r="JT16" s="280"/>
      <c r="JU16" s="280"/>
      <c r="JV16" s="280"/>
      <c r="JW16" s="280"/>
      <c r="JX16" s="280"/>
      <c r="JY16" s="280"/>
      <c r="JZ16" s="280"/>
      <c r="KA16" s="280"/>
      <c r="KB16" s="280"/>
      <c r="KC16" s="280"/>
      <c r="KD16" s="280"/>
      <c r="KE16" s="280"/>
      <c r="KF16" s="280"/>
      <c r="KG16" s="280"/>
      <c r="KH16" s="280"/>
      <c r="KI16" s="280"/>
      <c r="KJ16" s="280"/>
      <c r="KK16" s="280"/>
      <c r="KL16" s="280"/>
      <c r="KM16" s="280"/>
      <c r="KN16" s="280"/>
      <c r="KO16" s="280"/>
      <c r="KP16" s="280"/>
      <c r="KQ16" s="280"/>
      <c r="KR16" s="280"/>
      <c r="KS16" s="280"/>
      <c r="KT16" s="280"/>
      <c r="KU16" s="280"/>
      <c r="KV16" s="280"/>
      <c r="KW16" s="280"/>
      <c r="KX16" s="280"/>
      <c r="KY16" s="280"/>
      <c r="KZ16" s="280"/>
      <c r="LA16" s="280"/>
      <c r="LB16" s="280"/>
      <c r="LC16" s="280"/>
      <c r="LD16" s="280"/>
      <c r="LE16" s="280"/>
      <c r="LF16" s="280"/>
      <c r="LG16" s="280"/>
      <c r="LH16" s="280"/>
      <c r="LI16" s="280"/>
      <c r="LJ16" s="280"/>
      <c r="LK16" s="280"/>
      <c r="LL16" s="280"/>
      <c r="LM16" s="280"/>
      <c r="LN16" s="280"/>
      <c r="LO16" s="280"/>
      <c r="LP16" s="280"/>
      <c r="LQ16" s="280"/>
      <c r="LR16" s="280"/>
      <c r="LS16" s="280"/>
      <c r="LT16" s="280"/>
      <c r="LU16" s="280"/>
      <c r="LV16" s="280"/>
      <c r="LW16" s="280"/>
      <c r="LX16" s="280"/>
      <c r="LY16" s="280"/>
      <c r="LZ16" s="280"/>
      <c r="MA16" s="280"/>
      <c r="MB16" s="280"/>
      <c r="MC16" s="280"/>
      <c r="MD16" s="280"/>
      <c r="ME16" s="280"/>
      <c r="MF16" s="280"/>
      <c r="MG16" s="280"/>
      <c r="MH16" s="280"/>
      <c r="MI16" s="280"/>
      <c r="MJ16" s="280"/>
      <c r="MK16" s="280"/>
      <c r="ML16" s="280"/>
      <c r="MM16" s="280"/>
      <c r="MN16" s="280"/>
      <c r="MO16" s="280"/>
      <c r="MP16" s="280"/>
      <c r="MQ16" s="280"/>
      <c r="MR16" s="280"/>
      <c r="MS16" s="280"/>
      <c r="MT16" s="280"/>
      <c r="MU16" s="280"/>
      <c r="MV16" s="280"/>
      <c r="MW16" s="280"/>
      <c r="MX16" s="280"/>
      <c r="MY16" s="280"/>
      <c r="MZ16" s="280"/>
      <c r="NA16" s="280"/>
      <c r="NB16" s="280"/>
      <c r="NC16" s="280"/>
      <c r="ND16" s="280"/>
      <c r="NE16" s="280"/>
      <c r="NF16" s="280"/>
      <c r="NG16" s="280"/>
      <c r="NH16" s="280"/>
      <c r="NI16" s="280"/>
      <c r="NJ16" s="280"/>
      <c r="NK16" s="280"/>
      <c r="NL16" s="280"/>
      <c r="NM16" s="280"/>
      <c r="NN16" s="280"/>
      <c r="NO16" s="280"/>
      <c r="NP16" s="280"/>
      <c r="NQ16" s="280"/>
      <c r="NR16" s="280"/>
      <c r="NS16" s="280"/>
      <c r="NT16" s="280"/>
      <c r="NU16" s="280"/>
      <c r="NV16" s="280"/>
      <c r="NW16" s="280"/>
      <c r="NX16" s="280"/>
      <c r="NY16" s="280"/>
      <c r="NZ16" s="280"/>
      <c r="OA16" s="280"/>
      <c r="OB16" s="280"/>
      <c r="OC16" s="280"/>
      <c r="OD16" s="280"/>
      <c r="OE16" s="280"/>
      <c r="OF16" s="280"/>
      <c r="OG16" s="280"/>
      <c r="OH16" s="280"/>
      <c r="OI16" s="280"/>
      <c r="OJ16" s="280"/>
      <c r="OK16" s="280"/>
      <c r="OL16" s="280"/>
      <c r="OM16" s="280"/>
      <c r="ON16" s="280"/>
      <c r="OO16" s="280"/>
      <c r="OP16" s="280"/>
      <c r="OQ16" s="280"/>
      <c r="OR16" s="280"/>
      <c r="OS16" s="280"/>
      <c r="OT16" s="280"/>
      <c r="OU16" s="280"/>
      <c r="OV16" s="280"/>
      <c r="OW16" s="280"/>
      <c r="OX16" s="280"/>
      <c r="OY16" s="280"/>
      <c r="OZ16" s="280"/>
      <c r="PA16" s="280"/>
      <c r="PB16" s="280"/>
      <c r="PC16" s="280"/>
      <c r="PD16" s="280"/>
      <c r="PE16" s="280"/>
      <c r="PF16" s="280"/>
      <c r="PG16" s="280"/>
      <c r="PH16" s="280"/>
      <c r="PI16" s="280"/>
      <c r="PJ16" s="280"/>
      <c r="PK16" s="280"/>
      <c r="PL16" s="280"/>
      <c r="PM16" s="280"/>
      <c r="PN16" s="280"/>
      <c r="PO16" s="280"/>
      <c r="PP16" s="280"/>
      <c r="PQ16" s="280"/>
      <c r="PR16" s="280"/>
      <c r="PS16" s="280"/>
      <c r="PT16" s="280"/>
      <c r="PU16" s="280"/>
      <c r="PV16" s="280"/>
      <c r="PW16" s="280"/>
      <c r="PX16" s="280"/>
      <c r="PY16" s="280"/>
      <c r="PZ16" s="280"/>
      <c r="QA16" s="280"/>
      <c r="QB16" s="280"/>
      <c r="QC16" s="280"/>
      <c r="QD16" s="280"/>
      <c r="QE16" s="280"/>
      <c r="QF16" s="280"/>
      <c r="QG16" s="280"/>
      <c r="QH16" s="280"/>
      <c r="QI16" s="280"/>
      <c r="QJ16" s="280"/>
      <c r="QK16" s="280"/>
      <c r="QL16" s="280"/>
      <c r="QM16" s="280"/>
      <c r="QN16" s="280"/>
      <c r="QO16" s="280"/>
    </row>
    <row r="17" spans="1:457" s="53" customFormat="1" ht="21.75" customHeight="1" x14ac:dyDescent="0.2">
      <c r="A17" s="172" t="s">
        <v>102</v>
      </c>
      <c r="B17" s="51"/>
      <c r="C17" s="183">
        <v>3142681</v>
      </c>
      <c r="D17" s="184"/>
      <c r="E17" s="183">
        <v>20399602773</v>
      </c>
      <c r="F17" s="184"/>
      <c r="G17" s="183">
        <v>17945396264</v>
      </c>
      <c r="H17" s="184"/>
      <c r="I17" s="186">
        <f t="shared" si="0"/>
        <v>2454206509</v>
      </c>
      <c r="J17" s="184"/>
      <c r="K17" s="173">
        <v>3142681</v>
      </c>
      <c r="L17" s="184"/>
      <c r="M17" s="183">
        <v>20399602773</v>
      </c>
      <c r="N17" s="184"/>
      <c r="O17" s="173">
        <v>19125898608</v>
      </c>
      <c r="P17" s="184"/>
      <c r="Q17" s="275">
        <f t="shared" si="1"/>
        <v>1273704165</v>
      </c>
      <c r="R17" s="172"/>
      <c r="S17" s="174"/>
      <c r="T17" s="175"/>
      <c r="U17" s="174"/>
      <c r="V17" s="173"/>
      <c r="W17" s="174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  <c r="IW17" s="280"/>
      <c r="IX17" s="280"/>
      <c r="IY17" s="280"/>
      <c r="IZ17" s="280"/>
      <c r="JA17" s="280"/>
      <c r="JB17" s="280"/>
      <c r="JC17" s="280"/>
      <c r="JD17" s="280"/>
      <c r="JE17" s="280"/>
      <c r="JF17" s="280"/>
      <c r="JG17" s="280"/>
      <c r="JH17" s="280"/>
      <c r="JI17" s="280"/>
      <c r="JJ17" s="280"/>
      <c r="JK17" s="280"/>
      <c r="JL17" s="280"/>
      <c r="JM17" s="280"/>
      <c r="JN17" s="280"/>
      <c r="JO17" s="280"/>
      <c r="JP17" s="280"/>
      <c r="JQ17" s="280"/>
      <c r="JR17" s="280"/>
      <c r="JS17" s="280"/>
      <c r="JT17" s="280"/>
      <c r="JU17" s="280"/>
      <c r="JV17" s="280"/>
      <c r="JW17" s="280"/>
      <c r="JX17" s="280"/>
      <c r="JY17" s="280"/>
      <c r="JZ17" s="280"/>
      <c r="KA17" s="280"/>
      <c r="KB17" s="280"/>
      <c r="KC17" s="280"/>
      <c r="KD17" s="280"/>
      <c r="KE17" s="280"/>
      <c r="KF17" s="280"/>
      <c r="KG17" s="280"/>
      <c r="KH17" s="280"/>
      <c r="KI17" s="280"/>
      <c r="KJ17" s="280"/>
      <c r="KK17" s="280"/>
      <c r="KL17" s="280"/>
      <c r="KM17" s="280"/>
      <c r="KN17" s="280"/>
      <c r="KO17" s="280"/>
      <c r="KP17" s="280"/>
      <c r="KQ17" s="280"/>
      <c r="KR17" s="280"/>
      <c r="KS17" s="280"/>
      <c r="KT17" s="280"/>
      <c r="KU17" s="280"/>
      <c r="KV17" s="280"/>
      <c r="KW17" s="280"/>
      <c r="KX17" s="280"/>
      <c r="KY17" s="280"/>
      <c r="KZ17" s="280"/>
      <c r="LA17" s="280"/>
      <c r="LB17" s="280"/>
      <c r="LC17" s="280"/>
      <c r="LD17" s="280"/>
      <c r="LE17" s="280"/>
      <c r="LF17" s="280"/>
      <c r="LG17" s="280"/>
      <c r="LH17" s="280"/>
      <c r="LI17" s="280"/>
      <c r="LJ17" s="280"/>
      <c r="LK17" s="280"/>
      <c r="LL17" s="280"/>
      <c r="LM17" s="280"/>
      <c r="LN17" s="280"/>
      <c r="LO17" s="280"/>
      <c r="LP17" s="280"/>
      <c r="LQ17" s="280"/>
      <c r="LR17" s="280"/>
      <c r="LS17" s="280"/>
      <c r="LT17" s="280"/>
      <c r="LU17" s="280"/>
      <c r="LV17" s="280"/>
      <c r="LW17" s="280"/>
      <c r="LX17" s="280"/>
      <c r="LY17" s="280"/>
      <c r="LZ17" s="280"/>
      <c r="MA17" s="280"/>
      <c r="MB17" s="280"/>
      <c r="MC17" s="280"/>
      <c r="MD17" s="280"/>
      <c r="ME17" s="280"/>
      <c r="MF17" s="280"/>
      <c r="MG17" s="280"/>
      <c r="MH17" s="280"/>
      <c r="MI17" s="280"/>
      <c r="MJ17" s="280"/>
      <c r="MK17" s="280"/>
      <c r="ML17" s="280"/>
      <c r="MM17" s="280"/>
      <c r="MN17" s="280"/>
      <c r="MO17" s="280"/>
      <c r="MP17" s="280"/>
      <c r="MQ17" s="280"/>
      <c r="MR17" s="280"/>
      <c r="MS17" s="280"/>
      <c r="MT17" s="280"/>
      <c r="MU17" s="280"/>
      <c r="MV17" s="280"/>
      <c r="MW17" s="280"/>
      <c r="MX17" s="280"/>
      <c r="MY17" s="280"/>
      <c r="MZ17" s="280"/>
      <c r="NA17" s="280"/>
      <c r="NB17" s="280"/>
      <c r="NC17" s="280"/>
      <c r="ND17" s="280"/>
      <c r="NE17" s="280"/>
      <c r="NF17" s="280"/>
      <c r="NG17" s="280"/>
      <c r="NH17" s="280"/>
      <c r="NI17" s="280"/>
      <c r="NJ17" s="280"/>
      <c r="NK17" s="280"/>
      <c r="NL17" s="280"/>
      <c r="NM17" s="280"/>
      <c r="NN17" s="280"/>
      <c r="NO17" s="280"/>
      <c r="NP17" s="280"/>
      <c r="NQ17" s="280"/>
      <c r="NR17" s="280"/>
      <c r="NS17" s="280"/>
      <c r="NT17" s="280"/>
      <c r="NU17" s="280"/>
      <c r="NV17" s="280"/>
      <c r="NW17" s="280"/>
      <c r="NX17" s="280"/>
      <c r="NY17" s="280"/>
      <c r="NZ17" s="280"/>
      <c r="OA17" s="280"/>
      <c r="OB17" s="280"/>
      <c r="OC17" s="280"/>
      <c r="OD17" s="280"/>
      <c r="OE17" s="280"/>
      <c r="OF17" s="280"/>
      <c r="OG17" s="280"/>
      <c r="OH17" s="280"/>
      <c r="OI17" s="280"/>
      <c r="OJ17" s="280"/>
      <c r="OK17" s="280"/>
      <c r="OL17" s="280"/>
      <c r="OM17" s="280"/>
      <c r="ON17" s="280"/>
      <c r="OO17" s="280"/>
      <c r="OP17" s="280"/>
      <c r="OQ17" s="280"/>
      <c r="OR17" s="280"/>
      <c r="OS17" s="280"/>
      <c r="OT17" s="280"/>
      <c r="OU17" s="280"/>
      <c r="OV17" s="280"/>
      <c r="OW17" s="280"/>
      <c r="OX17" s="280"/>
      <c r="OY17" s="280"/>
      <c r="OZ17" s="280"/>
      <c r="PA17" s="280"/>
      <c r="PB17" s="280"/>
      <c r="PC17" s="280"/>
      <c r="PD17" s="280"/>
      <c r="PE17" s="280"/>
      <c r="PF17" s="280"/>
      <c r="PG17" s="280"/>
      <c r="PH17" s="280"/>
      <c r="PI17" s="280"/>
      <c r="PJ17" s="280"/>
      <c r="PK17" s="280"/>
      <c r="PL17" s="280"/>
      <c r="PM17" s="280"/>
      <c r="PN17" s="280"/>
      <c r="PO17" s="280"/>
      <c r="PP17" s="280"/>
      <c r="PQ17" s="280"/>
      <c r="PR17" s="280"/>
      <c r="PS17" s="280"/>
      <c r="PT17" s="280"/>
      <c r="PU17" s="280"/>
      <c r="PV17" s="280"/>
      <c r="PW17" s="280"/>
      <c r="PX17" s="280"/>
      <c r="PY17" s="280"/>
      <c r="PZ17" s="280"/>
      <c r="QA17" s="280"/>
      <c r="QB17" s="280"/>
      <c r="QC17" s="280"/>
      <c r="QD17" s="280"/>
      <c r="QE17" s="280"/>
      <c r="QF17" s="280"/>
      <c r="QG17" s="280"/>
      <c r="QH17" s="280"/>
      <c r="QI17" s="280"/>
      <c r="QJ17" s="280"/>
      <c r="QK17" s="280"/>
      <c r="QL17" s="280"/>
      <c r="QM17" s="280"/>
      <c r="QN17" s="280"/>
      <c r="QO17" s="280"/>
    </row>
    <row r="18" spans="1:457" s="53" customFormat="1" ht="21.75" customHeight="1" x14ac:dyDescent="0.2">
      <c r="A18" s="172" t="s">
        <v>103</v>
      </c>
      <c r="B18" s="51"/>
      <c r="C18" s="183">
        <v>17097715</v>
      </c>
      <c r="D18" s="184"/>
      <c r="E18" s="183">
        <v>50970954804</v>
      </c>
      <c r="F18" s="184"/>
      <c r="G18" s="183">
        <v>48958224916</v>
      </c>
      <c r="H18" s="184"/>
      <c r="I18" s="186">
        <f t="shared" si="0"/>
        <v>2012729888</v>
      </c>
      <c r="J18" s="184"/>
      <c r="K18" s="173">
        <v>17097715</v>
      </c>
      <c r="L18" s="184"/>
      <c r="M18" s="183">
        <v>50970954804</v>
      </c>
      <c r="N18" s="184"/>
      <c r="O18" s="173">
        <v>52875434028</v>
      </c>
      <c r="P18" s="184"/>
      <c r="Q18" s="275">
        <f t="shared" si="1"/>
        <v>-1904479224</v>
      </c>
      <c r="R18" s="172"/>
      <c r="S18" s="174"/>
      <c r="T18" s="175"/>
      <c r="U18" s="174"/>
      <c r="V18" s="173"/>
      <c r="W18" s="174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  <c r="IW18" s="280"/>
      <c r="IX18" s="280"/>
      <c r="IY18" s="280"/>
      <c r="IZ18" s="280"/>
      <c r="JA18" s="280"/>
      <c r="JB18" s="280"/>
      <c r="JC18" s="280"/>
      <c r="JD18" s="280"/>
      <c r="JE18" s="280"/>
      <c r="JF18" s="280"/>
      <c r="JG18" s="280"/>
      <c r="JH18" s="280"/>
      <c r="JI18" s="280"/>
      <c r="JJ18" s="280"/>
      <c r="JK18" s="280"/>
      <c r="JL18" s="280"/>
      <c r="JM18" s="280"/>
      <c r="JN18" s="280"/>
      <c r="JO18" s="280"/>
      <c r="JP18" s="280"/>
      <c r="JQ18" s="280"/>
      <c r="JR18" s="280"/>
      <c r="JS18" s="280"/>
      <c r="JT18" s="280"/>
      <c r="JU18" s="280"/>
      <c r="JV18" s="280"/>
      <c r="JW18" s="280"/>
      <c r="JX18" s="280"/>
      <c r="JY18" s="280"/>
      <c r="JZ18" s="280"/>
      <c r="KA18" s="280"/>
      <c r="KB18" s="280"/>
      <c r="KC18" s="280"/>
      <c r="KD18" s="280"/>
      <c r="KE18" s="280"/>
      <c r="KF18" s="280"/>
      <c r="KG18" s="280"/>
      <c r="KH18" s="280"/>
      <c r="KI18" s="280"/>
      <c r="KJ18" s="280"/>
      <c r="KK18" s="280"/>
      <c r="KL18" s="280"/>
      <c r="KM18" s="280"/>
      <c r="KN18" s="280"/>
      <c r="KO18" s="280"/>
      <c r="KP18" s="280"/>
      <c r="KQ18" s="280"/>
      <c r="KR18" s="280"/>
      <c r="KS18" s="280"/>
      <c r="KT18" s="280"/>
      <c r="KU18" s="280"/>
      <c r="KV18" s="280"/>
      <c r="KW18" s="280"/>
      <c r="KX18" s="280"/>
      <c r="KY18" s="280"/>
      <c r="KZ18" s="280"/>
      <c r="LA18" s="280"/>
      <c r="LB18" s="280"/>
      <c r="LC18" s="280"/>
      <c r="LD18" s="280"/>
      <c r="LE18" s="280"/>
      <c r="LF18" s="280"/>
      <c r="LG18" s="280"/>
      <c r="LH18" s="280"/>
      <c r="LI18" s="280"/>
      <c r="LJ18" s="280"/>
      <c r="LK18" s="280"/>
      <c r="LL18" s="280"/>
      <c r="LM18" s="280"/>
      <c r="LN18" s="280"/>
      <c r="LO18" s="280"/>
      <c r="LP18" s="280"/>
      <c r="LQ18" s="280"/>
      <c r="LR18" s="280"/>
      <c r="LS18" s="280"/>
      <c r="LT18" s="280"/>
      <c r="LU18" s="280"/>
      <c r="LV18" s="280"/>
      <c r="LW18" s="280"/>
      <c r="LX18" s="280"/>
      <c r="LY18" s="280"/>
      <c r="LZ18" s="280"/>
      <c r="MA18" s="280"/>
      <c r="MB18" s="280"/>
      <c r="MC18" s="280"/>
      <c r="MD18" s="280"/>
      <c r="ME18" s="280"/>
      <c r="MF18" s="280"/>
      <c r="MG18" s="280"/>
      <c r="MH18" s="280"/>
      <c r="MI18" s="280"/>
      <c r="MJ18" s="280"/>
      <c r="MK18" s="280"/>
      <c r="ML18" s="280"/>
      <c r="MM18" s="280"/>
      <c r="MN18" s="280"/>
      <c r="MO18" s="280"/>
      <c r="MP18" s="280"/>
      <c r="MQ18" s="280"/>
      <c r="MR18" s="280"/>
      <c r="MS18" s="280"/>
      <c r="MT18" s="280"/>
      <c r="MU18" s="280"/>
      <c r="MV18" s="280"/>
      <c r="MW18" s="280"/>
      <c r="MX18" s="280"/>
      <c r="MY18" s="280"/>
      <c r="MZ18" s="280"/>
      <c r="NA18" s="280"/>
      <c r="NB18" s="280"/>
      <c r="NC18" s="280"/>
      <c r="ND18" s="280"/>
      <c r="NE18" s="280"/>
      <c r="NF18" s="280"/>
      <c r="NG18" s="280"/>
      <c r="NH18" s="280"/>
      <c r="NI18" s="280"/>
      <c r="NJ18" s="280"/>
      <c r="NK18" s="280"/>
      <c r="NL18" s="280"/>
      <c r="NM18" s="280"/>
      <c r="NN18" s="280"/>
      <c r="NO18" s="280"/>
      <c r="NP18" s="280"/>
      <c r="NQ18" s="280"/>
      <c r="NR18" s="280"/>
      <c r="NS18" s="280"/>
      <c r="NT18" s="280"/>
      <c r="NU18" s="280"/>
      <c r="NV18" s="280"/>
      <c r="NW18" s="280"/>
      <c r="NX18" s="280"/>
      <c r="NY18" s="280"/>
      <c r="NZ18" s="280"/>
      <c r="OA18" s="280"/>
      <c r="OB18" s="280"/>
      <c r="OC18" s="280"/>
      <c r="OD18" s="280"/>
      <c r="OE18" s="280"/>
      <c r="OF18" s="280"/>
      <c r="OG18" s="280"/>
      <c r="OH18" s="280"/>
      <c r="OI18" s="280"/>
      <c r="OJ18" s="280"/>
      <c r="OK18" s="280"/>
      <c r="OL18" s="280"/>
      <c r="OM18" s="280"/>
      <c r="ON18" s="280"/>
      <c r="OO18" s="280"/>
      <c r="OP18" s="280"/>
      <c r="OQ18" s="280"/>
      <c r="OR18" s="280"/>
      <c r="OS18" s="280"/>
      <c r="OT18" s="280"/>
      <c r="OU18" s="280"/>
      <c r="OV18" s="280"/>
      <c r="OW18" s="280"/>
      <c r="OX18" s="280"/>
      <c r="OY18" s="280"/>
      <c r="OZ18" s="280"/>
      <c r="PA18" s="280"/>
      <c r="PB18" s="280"/>
      <c r="PC18" s="280"/>
      <c r="PD18" s="280"/>
      <c r="PE18" s="280"/>
      <c r="PF18" s="280"/>
      <c r="PG18" s="280"/>
      <c r="PH18" s="280"/>
      <c r="PI18" s="280"/>
      <c r="PJ18" s="280"/>
      <c r="PK18" s="280"/>
      <c r="PL18" s="280"/>
      <c r="PM18" s="280"/>
      <c r="PN18" s="280"/>
      <c r="PO18" s="280"/>
      <c r="PP18" s="280"/>
      <c r="PQ18" s="280"/>
      <c r="PR18" s="280"/>
      <c r="PS18" s="280"/>
      <c r="PT18" s="280"/>
      <c r="PU18" s="280"/>
      <c r="PV18" s="280"/>
      <c r="PW18" s="280"/>
      <c r="PX18" s="280"/>
      <c r="PY18" s="280"/>
      <c r="PZ18" s="280"/>
      <c r="QA18" s="280"/>
      <c r="QB18" s="280"/>
      <c r="QC18" s="280"/>
      <c r="QD18" s="280"/>
      <c r="QE18" s="280"/>
      <c r="QF18" s="280"/>
      <c r="QG18" s="280"/>
      <c r="QH18" s="280"/>
      <c r="QI18" s="280"/>
      <c r="QJ18" s="280"/>
      <c r="QK18" s="280"/>
      <c r="QL18" s="280"/>
      <c r="QM18" s="280"/>
      <c r="QN18" s="280"/>
      <c r="QO18" s="280"/>
    </row>
    <row r="19" spans="1:457" s="53" customFormat="1" ht="21.75" customHeight="1" x14ac:dyDescent="0.2">
      <c r="A19" s="172" t="s">
        <v>104</v>
      </c>
      <c r="B19" s="51"/>
      <c r="C19" s="183">
        <v>982441</v>
      </c>
      <c r="D19" s="184"/>
      <c r="E19" s="183">
        <v>22071057759</v>
      </c>
      <c r="F19" s="184"/>
      <c r="G19" s="183">
        <v>18599551568</v>
      </c>
      <c r="H19" s="184"/>
      <c r="I19" s="186">
        <f t="shared" si="0"/>
        <v>3471506191</v>
      </c>
      <c r="J19" s="184"/>
      <c r="K19" s="173">
        <v>982441</v>
      </c>
      <c r="L19" s="184"/>
      <c r="M19" s="183">
        <v>22071057759</v>
      </c>
      <c r="N19" s="184"/>
      <c r="O19" s="173">
        <v>18961875019</v>
      </c>
      <c r="P19" s="184"/>
      <c r="Q19" s="275">
        <f t="shared" si="1"/>
        <v>3109182740</v>
      </c>
      <c r="R19" s="172"/>
      <c r="S19" s="174"/>
      <c r="T19" s="175"/>
      <c r="U19" s="174"/>
      <c r="V19" s="173"/>
      <c r="W19" s="174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  <c r="IW19" s="280"/>
      <c r="IX19" s="280"/>
      <c r="IY19" s="280"/>
      <c r="IZ19" s="280"/>
      <c r="JA19" s="280"/>
      <c r="JB19" s="280"/>
      <c r="JC19" s="280"/>
      <c r="JD19" s="280"/>
      <c r="JE19" s="280"/>
      <c r="JF19" s="280"/>
      <c r="JG19" s="280"/>
      <c r="JH19" s="280"/>
      <c r="JI19" s="280"/>
      <c r="JJ19" s="280"/>
      <c r="JK19" s="280"/>
      <c r="JL19" s="280"/>
      <c r="JM19" s="280"/>
      <c r="JN19" s="280"/>
      <c r="JO19" s="280"/>
      <c r="JP19" s="280"/>
      <c r="JQ19" s="280"/>
      <c r="JR19" s="280"/>
      <c r="JS19" s="280"/>
      <c r="JT19" s="280"/>
      <c r="JU19" s="280"/>
      <c r="JV19" s="280"/>
      <c r="JW19" s="280"/>
      <c r="JX19" s="280"/>
      <c r="JY19" s="280"/>
      <c r="JZ19" s="280"/>
      <c r="KA19" s="280"/>
      <c r="KB19" s="280"/>
      <c r="KC19" s="280"/>
      <c r="KD19" s="280"/>
      <c r="KE19" s="280"/>
      <c r="KF19" s="280"/>
      <c r="KG19" s="280"/>
      <c r="KH19" s="280"/>
      <c r="KI19" s="280"/>
      <c r="KJ19" s="280"/>
      <c r="KK19" s="280"/>
      <c r="KL19" s="280"/>
      <c r="KM19" s="280"/>
      <c r="KN19" s="280"/>
      <c r="KO19" s="280"/>
      <c r="KP19" s="280"/>
      <c r="KQ19" s="280"/>
      <c r="KR19" s="280"/>
      <c r="KS19" s="280"/>
      <c r="KT19" s="280"/>
      <c r="KU19" s="280"/>
      <c r="KV19" s="280"/>
      <c r="KW19" s="280"/>
      <c r="KX19" s="280"/>
      <c r="KY19" s="280"/>
      <c r="KZ19" s="280"/>
      <c r="LA19" s="280"/>
      <c r="LB19" s="280"/>
      <c r="LC19" s="280"/>
      <c r="LD19" s="280"/>
      <c r="LE19" s="280"/>
      <c r="LF19" s="280"/>
      <c r="LG19" s="280"/>
      <c r="LH19" s="280"/>
      <c r="LI19" s="280"/>
      <c r="LJ19" s="280"/>
      <c r="LK19" s="280"/>
      <c r="LL19" s="280"/>
      <c r="LM19" s="280"/>
      <c r="LN19" s="280"/>
      <c r="LO19" s="280"/>
      <c r="LP19" s="280"/>
      <c r="LQ19" s="280"/>
      <c r="LR19" s="280"/>
      <c r="LS19" s="280"/>
      <c r="LT19" s="280"/>
      <c r="LU19" s="280"/>
      <c r="LV19" s="280"/>
      <c r="LW19" s="280"/>
      <c r="LX19" s="280"/>
      <c r="LY19" s="280"/>
      <c r="LZ19" s="280"/>
      <c r="MA19" s="280"/>
      <c r="MB19" s="280"/>
      <c r="MC19" s="280"/>
      <c r="MD19" s="280"/>
      <c r="ME19" s="280"/>
      <c r="MF19" s="280"/>
      <c r="MG19" s="280"/>
      <c r="MH19" s="280"/>
      <c r="MI19" s="280"/>
      <c r="MJ19" s="280"/>
      <c r="MK19" s="280"/>
      <c r="ML19" s="280"/>
      <c r="MM19" s="280"/>
      <c r="MN19" s="280"/>
      <c r="MO19" s="280"/>
      <c r="MP19" s="280"/>
      <c r="MQ19" s="280"/>
      <c r="MR19" s="280"/>
      <c r="MS19" s="280"/>
      <c r="MT19" s="280"/>
      <c r="MU19" s="280"/>
      <c r="MV19" s="280"/>
      <c r="MW19" s="280"/>
      <c r="MX19" s="280"/>
      <c r="MY19" s="280"/>
      <c r="MZ19" s="280"/>
      <c r="NA19" s="280"/>
      <c r="NB19" s="280"/>
      <c r="NC19" s="280"/>
      <c r="ND19" s="280"/>
      <c r="NE19" s="280"/>
      <c r="NF19" s="280"/>
      <c r="NG19" s="280"/>
      <c r="NH19" s="280"/>
      <c r="NI19" s="280"/>
      <c r="NJ19" s="280"/>
      <c r="NK19" s="280"/>
      <c r="NL19" s="280"/>
      <c r="NM19" s="280"/>
      <c r="NN19" s="280"/>
      <c r="NO19" s="280"/>
      <c r="NP19" s="280"/>
      <c r="NQ19" s="280"/>
      <c r="NR19" s="280"/>
      <c r="NS19" s="280"/>
      <c r="NT19" s="280"/>
      <c r="NU19" s="280"/>
      <c r="NV19" s="280"/>
      <c r="NW19" s="280"/>
      <c r="NX19" s="280"/>
      <c r="NY19" s="280"/>
      <c r="NZ19" s="280"/>
      <c r="OA19" s="280"/>
      <c r="OB19" s="280"/>
      <c r="OC19" s="280"/>
      <c r="OD19" s="280"/>
      <c r="OE19" s="280"/>
      <c r="OF19" s="280"/>
      <c r="OG19" s="280"/>
      <c r="OH19" s="280"/>
      <c r="OI19" s="280"/>
      <c r="OJ19" s="280"/>
      <c r="OK19" s="280"/>
      <c r="OL19" s="280"/>
      <c r="OM19" s="280"/>
      <c r="ON19" s="280"/>
      <c r="OO19" s="280"/>
      <c r="OP19" s="280"/>
      <c r="OQ19" s="280"/>
      <c r="OR19" s="280"/>
      <c r="OS19" s="280"/>
      <c r="OT19" s="280"/>
      <c r="OU19" s="280"/>
      <c r="OV19" s="280"/>
      <c r="OW19" s="280"/>
      <c r="OX19" s="280"/>
      <c r="OY19" s="280"/>
      <c r="OZ19" s="280"/>
      <c r="PA19" s="280"/>
      <c r="PB19" s="280"/>
      <c r="PC19" s="280"/>
      <c r="PD19" s="280"/>
      <c r="PE19" s="280"/>
      <c r="PF19" s="280"/>
      <c r="PG19" s="280"/>
      <c r="PH19" s="280"/>
      <c r="PI19" s="280"/>
      <c r="PJ19" s="280"/>
      <c r="PK19" s="280"/>
      <c r="PL19" s="280"/>
      <c r="PM19" s="280"/>
      <c r="PN19" s="280"/>
      <c r="PO19" s="280"/>
      <c r="PP19" s="280"/>
      <c r="PQ19" s="280"/>
      <c r="PR19" s="280"/>
      <c r="PS19" s="280"/>
      <c r="PT19" s="280"/>
      <c r="PU19" s="280"/>
      <c r="PV19" s="280"/>
      <c r="PW19" s="280"/>
      <c r="PX19" s="280"/>
      <c r="PY19" s="280"/>
      <c r="PZ19" s="280"/>
      <c r="QA19" s="280"/>
      <c r="QB19" s="280"/>
      <c r="QC19" s="280"/>
      <c r="QD19" s="280"/>
      <c r="QE19" s="280"/>
      <c r="QF19" s="280"/>
      <c r="QG19" s="280"/>
      <c r="QH19" s="280"/>
      <c r="QI19" s="280"/>
      <c r="QJ19" s="280"/>
      <c r="QK19" s="280"/>
      <c r="QL19" s="280"/>
      <c r="QM19" s="280"/>
      <c r="QN19" s="280"/>
      <c r="QO19" s="280"/>
    </row>
    <row r="20" spans="1:457" s="53" customFormat="1" ht="21.75" customHeight="1" x14ac:dyDescent="0.2">
      <c r="A20" s="172" t="s">
        <v>143</v>
      </c>
      <c r="B20" s="51"/>
      <c r="C20" s="183">
        <v>9228097</v>
      </c>
      <c r="D20" s="184"/>
      <c r="E20" s="183">
        <v>37279843440</v>
      </c>
      <c r="F20" s="184"/>
      <c r="G20" s="183">
        <v>36383206392</v>
      </c>
      <c r="H20" s="184"/>
      <c r="I20" s="186">
        <f t="shared" si="0"/>
        <v>896637048</v>
      </c>
      <c r="J20" s="184"/>
      <c r="K20" s="173">
        <v>9228097</v>
      </c>
      <c r="L20" s="184"/>
      <c r="M20" s="183">
        <v>37279843440</v>
      </c>
      <c r="N20" s="184"/>
      <c r="O20" s="173">
        <v>36383206392</v>
      </c>
      <c r="P20" s="184"/>
      <c r="Q20" s="275">
        <f t="shared" si="1"/>
        <v>896637048</v>
      </c>
      <c r="R20" s="172"/>
      <c r="S20" s="174"/>
      <c r="T20" s="175"/>
      <c r="U20" s="174"/>
      <c r="V20" s="173"/>
      <c r="W20" s="174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  <c r="IW20" s="280"/>
      <c r="IX20" s="280"/>
      <c r="IY20" s="280"/>
      <c r="IZ20" s="280"/>
      <c r="JA20" s="280"/>
      <c r="JB20" s="280"/>
      <c r="JC20" s="280"/>
      <c r="JD20" s="280"/>
      <c r="JE20" s="280"/>
      <c r="JF20" s="280"/>
      <c r="JG20" s="280"/>
      <c r="JH20" s="280"/>
      <c r="JI20" s="280"/>
      <c r="JJ20" s="280"/>
      <c r="JK20" s="280"/>
      <c r="JL20" s="280"/>
      <c r="JM20" s="280"/>
      <c r="JN20" s="280"/>
      <c r="JO20" s="280"/>
      <c r="JP20" s="280"/>
      <c r="JQ20" s="280"/>
      <c r="JR20" s="280"/>
      <c r="JS20" s="280"/>
      <c r="JT20" s="280"/>
      <c r="JU20" s="280"/>
      <c r="JV20" s="280"/>
      <c r="JW20" s="280"/>
      <c r="JX20" s="280"/>
      <c r="JY20" s="280"/>
      <c r="JZ20" s="280"/>
      <c r="KA20" s="280"/>
      <c r="KB20" s="280"/>
      <c r="KC20" s="280"/>
      <c r="KD20" s="280"/>
      <c r="KE20" s="280"/>
      <c r="KF20" s="280"/>
      <c r="KG20" s="280"/>
      <c r="KH20" s="280"/>
      <c r="KI20" s="280"/>
      <c r="KJ20" s="280"/>
      <c r="KK20" s="280"/>
      <c r="KL20" s="280"/>
      <c r="KM20" s="280"/>
      <c r="KN20" s="280"/>
      <c r="KO20" s="280"/>
      <c r="KP20" s="280"/>
      <c r="KQ20" s="280"/>
      <c r="KR20" s="280"/>
      <c r="KS20" s="280"/>
      <c r="KT20" s="280"/>
      <c r="KU20" s="280"/>
      <c r="KV20" s="280"/>
      <c r="KW20" s="280"/>
      <c r="KX20" s="280"/>
      <c r="KY20" s="280"/>
      <c r="KZ20" s="280"/>
      <c r="LA20" s="280"/>
      <c r="LB20" s="280"/>
      <c r="LC20" s="280"/>
      <c r="LD20" s="280"/>
      <c r="LE20" s="280"/>
      <c r="LF20" s="280"/>
      <c r="LG20" s="280"/>
      <c r="LH20" s="280"/>
      <c r="LI20" s="280"/>
      <c r="LJ20" s="280"/>
      <c r="LK20" s="280"/>
      <c r="LL20" s="280"/>
      <c r="LM20" s="280"/>
      <c r="LN20" s="280"/>
      <c r="LO20" s="280"/>
      <c r="LP20" s="280"/>
      <c r="LQ20" s="280"/>
      <c r="LR20" s="280"/>
      <c r="LS20" s="280"/>
      <c r="LT20" s="280"/>
      <c r="LU20" s="280"/>
      <c r="LV20" s="280"/>
      <c r="LW20" s="280"/>
      <c r="LX20" s="280"/>
      <c r="LY20" s="280"/>
      <c r="LZ20" s="280"/>
      <c r="MA20" s="280"/>
      <c r="MB20" s="280"/>
      <c r="MC20" s="280"/>
      <c r="MD20" s="280"/>
      <c r="ME20" s="280"/>
      <c r="MF20" s="280"/>
      <c r="MG20" s="280"/>
      <c r="MH20" s="280"/>
      <c r="MI20" s="280"/>
      <c r="MJ20" s="280"/>
      <c r="MK20" s="280"/>
      <c r="ML20" s="280"/>
      <c r="MM20" s="280"/>
      <c r="MN20" s="280"/>
      <c r="MO20" s="280"/>
      <c r="MP20" s="280"/>
      <c r="MQ20" s="280"/>
      <c r="MR20" s="280"/>
      <c r="MS20" s="280"/>
      <c r="MT20" s="280"/>
      <c r="MU20" s="280"/>
      <c r="MV20" s="280"/>
      <c r="MW20" s="280"/>
      <c r="MX20" s="280"/>
      <c r="MY20" s="280"/>
      <c r="MZ20" s="280"/>
      <c r="NA20" s="280"/>
      <c r="NB20" s="280"/>
      <c r="NC20" s="280"/>
      <c r="ND20" s="280"/>
      <c r="NE20" s="280"/>
      <c r="NF20" s="280"/>
      <c r="NG20" s="280"/>
      <c r="NH20" s="280"/>
      <c r="NI20" s="280"/>
      <c r="NJ20" s="280"/>
      <c r="NK20" s="280"/>
      <c r="NL20" s="280"/>
      <c r="NM20" s="280"/>
      <c r="NN20" s="280"/>
      <c r="NO20" s="280"/>
      <c r="NP20" s="280"/>
      <c r="NQ20" s="280"/>
      <c r="NR20" s="280"/>
      <c r="NS20" s="280"/>
      <c r="NT20" s="280"/>
      <c r="NU20" s="280"/>
      <c r="NV20" s="280"/>
      <c r="NW20" s="280"/>
      <c r="NX20" s="280"/>
      <c r="NY20" s="280"/>
      <c r="NZ20" s="280"/>
      <c r="OA20" s="280"/>
      <c r="OB20" s="280"/>
      <c r="OC20" s="280"/>
      <c r="OD20" s="280"/>
      <c r="OE20" s="280"/>
      <c r="OF20" s="280"/>
      <c r="OG20" s="280"/>
      <c r="OH20" s="280"/>
      <c r="OI20" s="280"/>
      <c r="OJ20" s="280"/>
      <c r="OK20" s="280"/>
      <c r="OL20" s="280"/>
      <c r="OM20" s="280"/>
      <c r="ON20" s="280"/>
      <c r="OO20" s="280"/>
      <c r="OP20" s="280"/>
      <c r="OQ20" s="280"/>
      <c r="OR20" s="280"/>
      <c r="OS20" s="280"/>
      <c r="OT20" s="280"/>
      <c r="OU20" s="280"/>
      <c r="OV20" s="280"/>
      <c r="OW20" s="280"/>
      <c r="OX20" s="280"/>
      <c r="OY20" s="280"/>
      <c r="OZ20" s="280"/>
      <c r="PA20" s="280"/>
      <c r="PB20" s="280"/>
      <c r="PC20" s="280"/>
      <c r="PD20" s="280"/>
      <c r="PE20" s="280"/>
      <c r="PF20" s="280"/>
      <c r="PG20" s="280"/>
      <c r="PH20" s="280"/>
      <c r="PI20" s="280"/>
      <c r="PJ20" s="280"/>
      <c r="PK20" s="280"/>
      <c r="PL20" s="280"/>
      <c r="PM20" s="280"/>
      <c r="PN20" s="280"/>
      <c r="PO20" s="280"/>
      <c r="PP20" s="280"/>
      <c r="PQ20" s="280"/>
      <c r="PR20" s="280"/>
      <c r="PS20" s="280"/>
      <c r="PT20" s="280"/>
      <c r="PU20" s="280"/>
      <c r="PV20" s="280"/>
      <c r="PW20" s="280"/>
      <c r="PX20" s="280"/>
      <c r="PY20" s="280"/>
      <c r="PZ20" s="280"/>
      <c r="QA20" s="280"/>
      <c r="QB20" s="280"/>
      <c r="QC20" s="280"/>
      <c r="QD20" s="280"/>
      <c r="QE20" s="280"/>
      <c r="QF20" s="280"/>
      <c r="QG20" s="280"/>
      <c r="QH20" s="280"/>
      <c r="QI20" s="280"/>
      <c r="QJ20" s="280"/>
      <c r="QK20" s="280"/>
      <c r="QL20" s="280"/>
      <c r="QM20" s="280"/>
      <c r="QN20" s="280"/>
      <c r="QO20" s="280"/>
    </row>
    <row r="21" spans="1:457" s="53" customFormat="1" ht="21.75" customHeight="1" x14ac:dyDescent="0.2">
      <c r="A21" s="172" t="s">
        <v>105</v>
      </c>
      <c r="B21" s="51"/>
      <c r="C21" s="183">
        <v>20045419</v>
      </c>
      <c r="D21" s="184"/>
      <c r="E21" s="183">
        <v>123143599318</v>
      </c>
      <c r="F21" s="184"/>
      <c r="G21" s="183">
        <v>101623358660</v>
      </c>
      <c r="H21" s="184"/>
      <c r="I21" s="186">
        <f t="shared" si="0"/>
        <v>21520240658</v>
      </c>
      <c r="J21" s="184"/>
      <c r="K21" s="173">
        <v>20045419</v>
      </c>
      <c r="L21" s="184"/>
      <c r="M21" s="183">
        <v>123143599318</v>
      </c>
      <c r="N21" s="184"/>
      <c r="O21" s="173">
        <v>107549610367</v>
      </c>
      <c r="P21" s="184"/>
      <c r="Q21" s="275">
        <f t="shared" si="1"/>
        <v>15593988951</v>
      </c>
      <c r="R21" s="172"/>
      <c r="S21" s="174"/>
      <c r="T21" s="175"/>
      <c r="U21" s="174"/>
      <c r="V21" s="173"/>
      <c r="W21" s="174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  <c r="IW21" s="280"/>
      <c r="IX21" s="280"/>
      <c r="IY21" s="280"/>
      <c r="IZ21" s="280"/>
      <c r="JA21" s="280"/>
      <c r="JB21" s="280"/>
      <c r="JC21" s="280"/>
      <c r="JD21" s="280"/>
      <c r="JE21" s="280"/>
      <c r="JF21" s="280"/>
      <c r="JG21" s="280"/>
      <c r="JH21" s="280"/>
      <c r="JI21" s="280"/>
      <c r="JJ21" s="280"/>
      <c r="JK21" s="280"/>
      <c r="JL21" s="280"/>
      <c r="JM21" s="280"/>
      <c r="JN21" s="280"/>
      <c r="JO21" s="280"/>
      <c r="JP21" s="280"/>
      <c r="JQ21" s="280"/>
      <c r="JR21" s="280"/>
      <c r="JS21" s="280"/>
      <c r="JT21" s="280"/>
      <c r="JU21" s="280"/>
      <c r="JV21" s="280"/>
      <c r="JW21" s="280"/>
      <c r="JX21" s="280"/>
      <c r="JY21" s="280"/>
      <c r="JZ21" s="280"/>
      <c r="KA21" s="280"/>
      <c r="KB21" s="280"/>
      <c r="KC21" s="280"/>
      <c r="KD21" s="280"/>
      <c r="KE21" s="280"/>
      <c r="KF21" s="280"/>
      <c r="KG21" s="280"/>
      <c r="KH21" s="280"/>
      <c r="KI21" s="280"/>
      <c r="KJ21" s="280"/>
      <c r="KK21" s="280"/>
      <c r="KL21" s="280"/>
      <c r="KM21" s="280"/>
      <c r="KN21" s="280"/>
      <c r="KO21" s="280"/>
      <c r="KP21" s="280"/>
      <c r="KQ21" s="280"/>
      <c r="KR21" s="280"/>
      <c r="KS21" s="280"/>
      <c r="KT21" s="280"/>
      <c r="KU21" s="280"/>
      <c r="KV21" s="280"/>
      <c r="KW21" s="280"/>
      <c r="KX21" s="280"/>
      <c r="KY21" s="280"/>
      <c r="KZ21" s="280"/>
      <c r="LA21" s="280"/>
      <c r="LB21" s="280"/>
      <c r="LC21" s="280"/>
      <c r="LD21" s="280"/>
      <c r="LE21" s="280"/>
      <c r="LF21" s="280"/>
      <c r="LG21" s="280"/>
      <c r="LH21" s="280"/>
      <c r="LI21" s="280"/>
      <c r="LJ21" s="280"/>
      <c r="LK21" s="280"/>
      <c r="LL21" s="280"/>
      <c r="LM21" s="280"/>
      <c r="LN21" s="280"/>
      <c r="LO21" s="280"/>
      <c r="LP21" s="280"/>
      <c r="LQ21" s="280"/>
      <c r="LR21" s="280"/>
      <c r="LS21" s="280"/>
      <c r="LT21" s="280"/>
      <c r="LU21" s="280"/>
      <c r="LV21" s="280"/>
      <c r="LW21" s="280"/>
      <c r="LX21" s="280"/>
      <c r="LY21" s="280"/>
      <c r="LZ21" s="280"/>
      <c r="MA21" s="280"/>
      <c r="MB21" s="280"/>
      <c r="MC21" s="280"/>
      <c r="MD21" s="280"/>
      <c r="ME21" s="280"/>
      <c r="MF21" s="280"/>
      <c r="MG21" s="280"/>
      <c r="MH21" s="280"/>
      <c r="MI21" s="280"/>
      <c r="MJ21" s="280"/>
      <c r="MK21" s="280"/>
      <c r="ML21" s="280"/>
      <c r="MM21" s="280"/>
      <c r="MN21" s="280"/>
      <c r="MO21" s="280"/>
      <c r="MP21" s="280"/>
      <c r="MQ21" s="280"/>
      <c r="MR21" s="280"/>
      <c r="MS21" s="280"/>
      <c r="MT21" s="280"/>
      <c r="MU21" s="280"/>
      <c r="MV21" s="280"/>
      <c r="MW21" s="280"/>
      <c r="MX21" s="280"/>
      <c r="MY21" s="280"/>
      <c r="MZ21" s="280"/>
      <c r="NA21" s="280"/>
      <c r="NB21" s="280"/>
      <c r="NC21" s="280"/>
      <c r="ND21" s="280"/>
      <c r="NE21" s="280"/>
      <c r="NF21" s="280"/>
      <c r="NG21" s="280"/>
      <c r="NH21" s="280"/>
      <c r="NI21" s="280"/>
      <c r="NJ21" s="280"/>
      <c r="NK21" s="280"/>
      <c r="NL21" s="280"/>
      <c r="NM21" s="280"/>
      <c r="NN21" s="280"/>
      <c r="NO21" s="280"/>
      <c r="NP21" s="280"/>
      <c r="NQ21" s="280"/>
      <c r="NR21" s="280"/>
      <c r="NS21" s="280"/>
      <c r="NT21" s="280"/>
      <c r="NU21" s="280"/>
      <c r="NV21" s="280"/>
      <c r="NW21" s="280"/>
      <c r="NX21" s="280"/>
      <c r="NY21" s="280"/>
      <c r="NZ21" s="280"/>
      <c r="OA21" s="280"/>
      <c r="OB21" s="280"/>
      <c r="OC21" s="280"/>
      <c r="OD21" s="280"/>
      <c r="OE21" s="280"/>
      <c r="OF21" s="280"/>
      <c r="OG21" s="280"/>
      <c r="OH21" s="280"/>
      <c r="OI21" s="280"/>
      <c r="OJ21" s="280"/>
      <c r="OK21" s="280"/>
      <c r="OL21" s="280"/>
      <c r="OM21" s="280"/>
      <c r="ON21" s="280"/>
      <c r="OO21" s="280"/>
      <c r="OP21" s="280"/>
      <c r="OQ21" s="280"/>
      <c r="OR21" s="280"/>
      <c r="OS21" s="280"/>
      <c r="OT21" s="280"/>
      <c r="OU21" s="280"/>
      <c r="OV21" s="280"/>
      <c r="OW21" s="280"/>
      <c r="OX21" s="280"/>
      <c r="OY21" s="280"/>
      <c r="OZ21" s="280"/>
      <c r="PA21" s="280"/>
      <c r="PB21" s="280"/>
      <c r="PC21" s="280"/>
      <c r="PD21" s="280"/>
      <c r="PE21" s="280"/>
      <c r="PF21" s="280"/>
      <c r="PG21" s="280"/>
      <c r="PH21" s="280"/>
      <c r="PI21" s="280"/>
      <c r="PJ21" s="280"/>
      <c r="PK21" s="280"/>
      <c r="PL21" s="280"/>
      <c r="PM21" s="280"/>
      <c r="PN21" s="280"/>
      <c r="PO21" s="280"/>
      <c r="PP21" s="280"/>
      <c r="PQ21" s="280"/>
      <c r="PR21" s="280"/>
      <c r="PS21" s="280"/>
      <c r="PT21" s="280"/>
      <c r="PU21" s="280"/>
      <c r="PV21" s="280"/>
      <c r="PW21" s="280"/>
      <c r="PX21" s="280"/>
      <c r="PY21" s="280"/>
      <c r="PZ21" s="280"/>
      <c r="QA21" s="280"/>
      <c r="QB21" s="280"/>
      <c r="QC21" s="280"/>
      <c r="QD21" s="280"/>
      <c r="QE21" s="280"/>
      <c r="QF21" s="280"/>
      <c r="QG21" s="280"/>
      <c r="QH21" s="280"/>
      <c r="QI21" s="280"/>
      <c r="QJ21" s="280"/>
      <c r="QK21" s="280"/>
      <c r="QL21" s="280"/>
      <c r="QM21" s="280"/>
      <c r="QN21" s="280"/>
      <c r="QO21" s="280"/>
    </row>
    <row r="22" spans="1:457" s="53" customFormat="1" ht="21.75" customHeight="1" x14ac:dyDescent="0.2">
      <c r="A22" s="172" t="s">
        <v>121</v>
      </c>
      <c r="B22" s="51"/>
      <c r="C22" s="183">
        <v>32384557</v>
      </c>
      <c r="D22" s="184"/>
      <c r="E22" s="183">
        <v>255281520265</v>
      </c>
      <c r="F22" s="184"/>
      <c r="G22" s="183">
        <v>213490789734</v>
      </c>
      <c r="H22" s="184"/>
      <c r="I22" s="186">
        <f t="shared" si="0"/>
        <v>41790730531</v>
      </c>
      <c r="J22" s="184"/>
      <c r="K22" s="173">
        <v>32384557</v>
      </c>
      <c r="L22" s="184"/>
      <c r="M22" s="183">
        <v>255281520265</v>
      </c>
      <c r="N22" s="184"/>
      <c r="O22" s="173">
        <v>231872717068</v>
      </c>
      <c r="P22" s="184"/>
      <c r="Q22" s="275">
        <f t="shared" si="1"/>
        <v>23408803197</v>
      </c>
      <c r="R22" s="172"/>
      <c r="S22" s="174"/>
      <c r="T22" s="175"/>
      <c r="U22" s="174"/>
      <c r="V22" s="173"/>
      <c r="W22" s="174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80"/>
      <c r="BY22" s="280"/>
      <c r="BZ22" s="280"/>
      <c r="CA22" s="280"/>
      <c r="CB22" s="280"/>
      <c r="CC22" s="280"/>
      <c r="CD22" s="280"/>
      <c r="CE22" s="280"/>
      <c r="CF22" s="280"/>
      <c r="CG22" s="280"/>
      <c r="CH22" s="280"/>
      <c r="CI22" s="280"/>
      <c r="CJ22" s="280"/>
      <c r="CK22" s="280"/>
      <c r="CL22" s="280"/>
      <c r="CM22" s="280"/>
      <c r="CN22" s="280"/>
      <c r="CO22" s="280"/>
      <c r="CP22" s="280"/>
      <c r="CQ22" s="280"/>
      <c r="CR22" s="280"/>
      <c r="CS22" s="280"/>
      <c r="CT22" s="280"/>
      <c r="CU22" s="280"/>
      <c r="CV22" s="280"/>
      <c r="CW22" s="280"/>
      <c r="CX22" s="280"/>
      <c r="CY22" s="280"/>
      <c r="CZ22" s="280"/>
      <c r="DA22" s="280"/>
      <c r="DB22" s="280"/>
      <c r="DC22" s="280"/>
      <c r="DD22" s="280"/>
      <c r="DE22" s="280"/>
      <c r="DF22" s="280"/>
      <c r="DG22" s="280"/>
      <c r="DH22" s="280"/>
      <c r="DI22" s="280"/>
      <c r="DJ22" s="280"/>
      <c r="DK22" s="280"/>
      <c r="DL22" s="280"/>
      <c r="DM22" s="280"/>
      <c r="DN22" s="280"/>
      <c r="DO22" s="280"/>
      <c r="DP22" s="280"/>
      <c r="DQ22" s="280"/>
      <c r="DR22" s="280"/>
      <c r="DS22" s="280"/>
      <c r="DT22" s="280"/>
      <c r="DU22" s="280"/>
      <c r="DV22" s="280"/>
      <c r="DW22" s="280"/>
      <c r="DX22" s="280"/>
      <c r="DY22" s="280"/>
      <c r="DZ22" s="280"/>
      <c r="EA22" s="280"/>
      <c r="EB22" s="280"/>
      <c r="EC22" s="280"/>
      <c r="ED22" s="280"/>
      <c r="EE22" s="280"/>
      <c r="EF22" s="280"/>
      <c r="EG22" s="280"/>
      <c r="EH22" s="280"/>
      <c r="EI22" s="280"/>
      <c r="EJ22" s="280"/>
      <c r="EK22" s="280"/>
      <c r="EL22" s="280"/>
      <c r="EM22" s="280"/>
      <c r="EN22" s="280"/>
      <c r="EO22" s="280"/>
      <c r="EP22" s="280"/>
      <c r="EQ22" s="280"/>
      <c r="ER22" s="280"/>
      <c r="ES22" s="280"/>
      <c r="ET22" s="280"/>
      <c r="EU22" s="280"/>
      <c r="EV22" s="280"/>
      <c r="EW22" s="280"/>
      <c r="EX22" s="280"/>
      <c r="EY22" s="280"/>
      <c r="EZ22" s="280"/>
      <c r="FA22" s="280"/>
      <c r="FB22" s="280"/>
      <c r="FC22" s="280"/>
      <c r="FD22" s="280"/>
      <c r="FE22" s="280"/>
      <c r="FF22" s="280"/>
      <c r="FG22" s="280"/>
      <c r="FH22" s="280"/>
      <c r="FI22" s="280"/>
      <c r="FJ22" s="280"/>
      <c r="FK22" s="280"/>
      <c r="FL22" s="280"/>
      <c r="FM22" s="280"/>
      <c r="FN22" s="280"/>
      <c r="FO22" s="280"/>
      <c r="FP22" s="280"/>
      <c r="FQ22" s="280"/>
      <c r="FR22" s="280"/>
      <c r="FS22" s="280"/>
      <c r="FT22" s="280"/>
      <c r="FU22" s="280"/>
      <c r="FV22" s="280"/>
      <c r="FW22" s="280"/>
      <c r="FX22" s="280"/>
      <c r="FY22" s="280"/>
      <c r="FZ22" s="280"/>
      <c r="GA22" s="280"/>
      <c r="GB22" s="280"/>
      <c r="GC22" s="280"/>
      <c r="GD22" s="280"/>
      <c r="GE22" s="280"/>
      <c r="GF22" s="280"/>
      <c r="GG22" s="280"/>
      <c r="GH22" s="280"/>
      <c r="GI22" s="280"/>
      <c r="GJ22" s="280"/>
      <c r="GK22" s="280"/>
      <c r="GL22" s="280"/>
      <c r="GM22" s="280"/>
      <c r="GN22" s="280"/>
      <c r="GO22" s="280"/>
      <c r="GP22" s="280"/>
      <c r="GQ22" s="280"/>
      <c r="GR22" s="280"/>
      <c r="GS22" s="280"/>
      <c r="GT22" s="280"/>
      <c r="GU22" s="280"/>
      <c r="GV22" s="280"/>
      <c r="GW22" s="280"/>
      <c r="GX22" s="280"/>
      <c r="GY22" s="280"/>
      <c r="GZ22" s="280"/>
      <c r="HA22" s="280"/>
      <c r="HB22" s="280"/>
      <c r="HC22" s="280"/>
      <c r="HD22" s="280"/>
      <c r="HE22" s="280"/>
      <c r="HF22" s="280"/>
      <c r="HG22" s="280"/>
      <c r="HH22" s="280"/>
      <c r="HI22" s="280"/>
      <c r="HJ22" s="280"/>
      <c r="HK22" s="280"/>
      <c r="HL22" s="280"/>
      <c r="HM22" s="280"/>
      <c r="HN22" s="280"/>
      <c r="HO22" s="280"/>
      <c r="HP22" s="280"/>
      <c r="HQ22" s="280"/>
      <c r="HR22" s="280"/>
      <c r="HS22" s="280"/>
      <c r="HT22" s="280"/>
      <c r="HU22" s="280"/>
      <c r="HV22" s="280"/>
      <c r="HW22" s="280"/>
      <c r="HX22" s="280"/>
      <c r="HY22" s="280"/>
      <c r="HZ22" s="280"/>
      <c r="IA22" s="280"/>
      <c r="IB22" s="280"/>
      <c r="IC22" s="280"/>
      <c r="ID22" s="280"/>
      <c r="IE22" s="280"/>
      <c r="IF22" s="280"/>
      <c r="IG22" s="280"/>
      <c r="IH22" s="280"/>
      <c r="II22" s="280"/>
      <c r="IJ22" s="280"/>
      <c r="IK22" s="280"/>
      <c r="IL22" s="280"/>
      <c r="IM22" s="280"/>
      <c r="IN22" s="280"/>
      <c r="IO22" s="280"/>
      <c r="IP22" s="280"/>
      <c r="IQ22" s="280"/>
      <c r="IR22" s="280"/>
      <c r="IS22" s="280"/>
      <c r="IT22" s="280"/>
      <c r="IU22" s="280"/>
      <c r="IV22" s="280"/>
      <c r="IW22" s="280"/>
      <c r="IX22" s="280"/>
      <c r="IY22" s="280"/>
      <c r="IZ22" s="280"/>
      <c r="JA22" s="280"/>
      <c r="JB22" s="280"/>
      <c r="JC22" s="280"/>
      <c r="JD22" s="280"/>
      <c r="JE22" s="280"/>
      <c r="JF22" s="280"/>
      <c r="JG22" s="280"/>
      <c r="JH22" s="280"/>
      <c r="JI22" s="280"/>
      <c r="JJ22" s="280"/>
      <c r="JK22" s="280"/>
      <c r="JL22" s="280"/>
      <c r="JM22" s="280"/>
      <c r="JN22" s="280"/>
      <c r="JO22" s="280"/>
      <c r="JP22" s="280"/>
      <c r="JQ22" s="280"/>
      <c r="JR22" s="280"/>
      <c r="JS22" s="280"/>
      <c r="JT22" s="280"/>
      <c r="JU22" s="280"/>
      <c r="JV22" s="280"/>
      <c r="JW22" s="280"/>
      <c r="JX22" s="280"/>
      <c r="JY22" s="280"/>
      <c r="JZ22" s="280"/>
      <c r="KA22" s="280"/>
      <c r="KB22" s="280"/>
      <c r="KC22" s="280"/>
      <c r="KD22" s="280"/>
      <c r="KE22" s="280"/>
      <c r="KF22" s="280"/>
      <c r="KG22" s="280"/>
      <c r="KH22" s="280"/>
      <c r="KI22" s="280"/>
      <c r="KJ22" s="280"/>
      <c r="KK22" s="280"/>
      <c r="KL22" s="280"/>
      <c r="KM22" s="280"/>
      <c r="KN22" s="280"/>
      <c r="KO22" s="280"/>
      <c r="KP22" s="280"/>
      <c r="KQ22" s="280"/>
      <c r="KR22" s="280"/>
      <c r="KS22" s="280"/>
      <c r="KT22" s="280"/>
      <c r="KU22" s="280"/>
      <c r="KV22" s="280"/>
      <c r="KW22" s="280"/>
      <c r="KX22" s="280"/>
      <c r="KY22" s="280"/>
      <c r="KZ22" s="280"/>
      <c r="LA22" s="280"/>
      <c r="LB22" s="280"/>
      <c r="LC22" s="280"/>
      <c r="LD22" s="280"/>
      <c r="LE22" s="280"/>
      <c r="LF22" s="280"/>
      <c r="LG22" s="280"/>
      <c r="LH22" s="280"/>
      <c r="LI22" s="280"/>
      <c r="LJ22" s="280"/>
      <c r="LK22" s="280"/>
      <c r="LL22" s="280"/>
      <c r="LM22" s="280"/>
      <c r="LN22" s="280"/>
      <c r="LO22" s="280"/>
      <c r="LP22" s="280"/>
      <c r="LQ22" s="280"/>
      <c r="LR22" s="280"/>
      <c r="LS22" s="280"/>
      <c r="LT22" s="280"/>
      <c r="LU22" s="280"/>
      <c r="LV22" s="280"/>
      <c r="LW22" s="280"/>
      <c r="LX22" s="280"/>
      <c r="LY22" s="280"/>
      <c r="LZ22" s="280"/>
      <c r="MA22" s="280"/>
      <c r="MB22" s="280"/>
      <c r="MC22" s="280"/>
      <c r="MD22" s="280"/>
      <c r="ME22" s="280"/>
      <c r="MF22" s="280"/>
      <c r="MG22" s="280"/>
      <c r="MH22" s="280"/>
      <c r="MI22" s="280"/>
      <c r="MJ22" s="280"/>
      <c r="MK22" s="280"/>
      <c r="ML22" s="280"/>
      <c r="MM22" s="280"/>
      <c r="MN22" s="280"/>
      <c r="MO22" s="280"/>
      <c r="MP22" s="280"/>
      <c r="MQ22" s="280"/>
      <c r="MR22" s="280"/>
      <c r="MS22" s="280"/>
      <c r="MT22" s="280"/>
      <c r="MU22" s="280"/>
      <c r="MV22" s="280"/>
      <c r="MW22" s="280"/>
      <c r="MX22" s="280"/>
      <c r="MY22" s="280"/>
      <c r="MZ22" s="280"/>
      <c r="NA22" s="280"/>
      <c r="NB22" s="280"/>
      <c r="NC22" s="280"/>
      <c r="ND22" s="280"/>
      <c r="NE22" s="280"/>
      <c r="NF22" s="280"/>
      <c r="NG22" s="280"/>
      <c r="NH22" s="280"/>
      <c r="NI22" s="280"/>
      <c r="NJ22" s="280"/>
      <c r="NK22" s="280"/>
      <c r="NL22" s="280"/>
      <c r="NM22" s="280"/>
      <c r="NN22" s="280"/>
      <c r="NO22" s="280"/>
      <c r="NP22" s="280"/>
      <c r="NQ22" s="280"/>
      <c r="NR22" s="280"/>
      <c r="NS22" s="280"/>
      <c r="NT22" s="280"/>
      <c r="NU22" s="280"/>
      <c r="NV22" s="280"/>
      <c r="NW22" s="280"/>
      <c r="NX22" s="280"/>
      <c r="NY22" s="280"/>
      <c r="NZ22" s="280"/>
      <c r="OA22" s="280"/>
      <c r="OB22" s="280"/>
      <c r="OC22" s="280"/>
      <c r="OD22" s="280"/>
      <c r="OE22" s="280"/>
      <c r="OF22" s="280"/>
      <c r="OG22" s="280"/>
      <c r="OH22" s="280"/>
      <c r="OI22" s="280"/>
      <c r="OJ22" s="280"/>
      <c r="OK22" s="280"/>
      <c r="OL22" s="280"/>
      <c r="OM22" s="280"/>
      <c r="ON22" s="280"/>
      <c r="OO22" s="280"/>
      <c r="OP22" s="280"/>
      <c r="OQ22" s="280"/>
      <c r="OR22" s="280"/>
      <c r="OS22" s="280"/>
      <c r="OT22" s="280"/>
      <c r="OU22" s="280"/>
      <c r="OV22" s="280"/>
      <c r="OW22" s="280"/>
      <c r="OX22" s="280"/>
      <c r="OY22" s="280"/>
      <c r="OZ22" s="280"/>
      <c r="PA22" s="280"/>
      <c r="PB22" s="280"/>
      <c r="PC22" s="280"/>
      <c r="PD22" s="280"/>
      <c r="PE22" s="280"/>
      <c r="PF22" s="280"/>
      <c r="PG22" s="280"/>
      <c r="PH22" s="280"/>
      <c r="PI22" s="280"/>
      <c r="PJ22" s="280"/>
      <c r="PK22" s="280"/>
      <c r="PL22" s="280"/>
      <c r="PM22" s="280"/>
      <c r="PN22" s="280"/>
      <c r="PO22" s="280"/>
      <c r="PP22" s="280"/>
      <c r="PQ22" s="280"/>
      <c r="PR22" s="280"/>
      <c r="PS22" s="280"/>
      <c r="PT22" s="280"/>
      <c r="PU22" s="280"/>
      <c r="PV22" s="280"/>
      <c r="PW22" s="280"/>
      <c r="PX22" s="280"/>
      <c r="PY22" s="280"/>
      <c r="PZ22" s="280"/>
      <c r="QA22" s="280"/>
      <c r="QB22" s="280"/>
      <c r="QC22" s="280"/>
      <c r="QD22" s="280"/>
      <c r="QE22" s="280"/>
      <c r="QF22" s="280"/>
      <c r="QG22" s="280"/>
      <c r="QH22" s="280"/>
      <c r="QI22" s="280"/>
      <c r="QJ22" s="280"/>
      <c r="QK22" s="280"/>
      <c r="QL22" s="280"/>
      <c r="QM22" s="280"/>
      <c r="QN22" s="280"/>
      <c r="QO22" s="280"/>
    </row>
    <row r="23" spans="1:457" s="53" customFormat="1" ht="21" customHeight="1" x14ac:dyDescent="0.2">
      <c r="A23" s="172" t="s">
        <v>106</v>
      </c>
      <c r="B23" s="51"/>
      <c r="C23" s="183">
        <v>363000</v>
      </c>
      <c r="D23" s="184"/>
      <c r="E23" s="183">
        <v>6195625375</v>
      </c>
      <c r="F23" s="184"/>
      <c r="G23" s="183">
        <v>6207956256</v>
      </c>
      <c r="H23" s="184"/>
      <c r="I23" s="186">
        <f t="shared" si="0"/>
        <v>-12330881</v>
      </c>
      <c r="J23" s="184"/>
      <c r="K23" s="173">
        <v>363000</v>
      </c>
      <c r="L23" s="184"/>
      <c r="M23" s="183">
        <v>6195625375</v>
      </c>
      <c r="N23" s="184"/>
      <c r="O23" s="173">
        <v>6461531655</v>
      </c>
      <c r="P23" s="184"/>
      <c r="Q23" s="275">
        <f t="shared" si="1"/>
        <v>-265906280</v>
      </c>
      <c r="R23" s="172"/>
      <c r="S23" s="174"/>
      <c r="T23" s="175"/>
      <c r="U23" s="174"/>
      <c r="V23" s="173"/>
      <c r="W23" s="174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80"/>
      <c r="BQ23" s="280"/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0"/>
      <c r="CC23" s="280"/>
      <c r="CD23" s="280"/>
      <c r="CE23" s="280"/>
      <c r="CF23" s="280"/>
      <c r="CG23" s="280"/>
      <c r="CH23" s="280"/>
      <c r="CI23" s="280"/>
      <c r="CJ23" s="280"/>
      <c r="CK23" s="280"/>
      <c r="CL23" s="280"/>
      <c r="CM23" s="280"/>
      <c r="CN23" s="280"/>
      <c r="CO23" s="280"/>
      <c r="CP23" s="280"/>
      <c r="CQ23" s="280"/>
      <c r="CR23" s="280"/>
      <c r="CS23" s="280"/>
      <c r="CT23" s="280"/>
      <c r="CU23" s="280"/>
      <c r="CV23" s="280"/>
      <c r="CW23" s="280"/>
      <c r="CX23" s="280"/>
      <c r="CY23" s="280"/>
      <c r="CZ23" s="280"/>
      <c r="DA23" s="280"/>
      <c r="DB23" s="280"/>
      <c r="DC23" s="280"/>
      <c r="DD23" s="280"/>
      <c r="DE23" s="280"/>
      <c r="DF23" s="280"/>
      <c r="DG23" s="280"/>
      <c r="DH23" s="280"/>
      <c r="DI23" s="280"/>
      <c r="DJ23" s="280"/>
      <c r="DK23" s="280"/>
      <c r="DL23" s="280"/>
      <c r="DM23" s="280"/>
      <c r="DN23" s="280"/>
      <c r="DO23" s="280"/>
      <c r="DP23" s="280"/>
      <c r="DQ23" s="280"/>
      <c r="DR23" s="280"/>
      <c r="DS23" s="280"/>
      <c r="DT23" s="280"/>
      <c r="DU23" s="280"/>
      <c r="DV23" s="280"/>
      <c r="DW23" s="280"/>
      <c r="DX23" s="280"/>
      <c r="DY23" s="280"/>
      <c r="DZ23" s="280"/>
      <c r="EA23" s="280"/>
      <c r="EB23" s="280"/>
      <c r="EC23" s="280"/>
      <c r="ED23" s="280"/>
      <c r="EE23" s="280"/>
      <c r="EF23" s="280"/>
      <c r="EG23" s="280"/>
      <c r="EH23" s="280"/>
      <c r="EI23" s="280"/>
      <c r="EJ23" s="280"/>
      <c r="EK23" s="280"/>
      <c r="EL23" s="280"/>
      <c r="EM23" s="280"/>
      <c r="EN23" s="280"/>
      <c r="EO23" s="280"/>
      <c r="EP23" s="280"/>
      <c r="EQ23" s="280"/>
      <c r="ER23" s="280"/>
      <c r="ES23" s="280"/>
      <c r="ET23" s="280"/>
      <c r="EU23" s="280"/>
      <c r="EV23" s="280"/>
      <c r="EW23" s="280"/>
      <c r="EX23" s="280"/>
      <c r="EY23" s="280"/>
      <c r="EZ23" s="280"/>
      <c r="FA23" s="280"/>
      <c r="FB23" s="280"/>
      <c r="FC23" s="280"/>
      <c r="FD23" s="280"/>
      <c r="FE23" s="280"/>
      <c r="FF23" s="280"/>
      <c r="FG23" s="280"/>
      <c r="FH23" s="280"/>
      <c r="FI23" s="280"/>
      <c r="FJ23" s="280"/>
      <c r="FK23" s="280"/>
      <c r="FL23" s="280"/>
      <c r="FM23" s="280"/>
      <c r="FN23" s="280"/>
      <c r="FO23" s="280"/>
      <c r="FP23" s="280"/>
      <c r="FQ23" s="280"/>
      <c r="FR23" s="280"/>
      <c r="FS23" s="280"/>
      <c r="FT23" s="280"/>
      <c r="FU23" s="280"/>
      <c r="FV23" s="280"/>
      <c r="FW23" s="280"/>
      <c r="FX23" s="280"/>
      <c r="FY23" s="280"/>
      <c r="FZ23" s="280"/>
      <c r="GA23" s="280"/>
      <c r="GB23" s="280"/>
      <c r="GC23" s="280"/>
      <c r="GD23" s="280"/>
      <c r="GE23" s="280"/>
      <c r="GF23" s="280"/>
      <c r="GG23" s="280"/>
      <c r="GH23" s="280"/>
      <c r="GI23" s="280"/>
      <c r="GJ23" s="280"/>
      <c r="GK23" s="280"/>
      <c r="GL23" s="280"/>
      <c r="GM23" s="280"/>
      <c r="GN23" s="280"/>
      <c r="GO23" s="280"/>
      <c r="GP23" s="280"/>
      <c r="GQ23" s="280"/>
      <c r="GR23" s="280"/>
      <c r="GS23" s="280"/>
      <c r="GT23" s="280"/>
      <c r="GU23" s="280"/>
      <c r="GV23" s="280"/>
      <c r="GW23" s="280"/>
      <c r="GX23" s="280"/>
      <c r="GY23" s="280"/>
      <c r="GZ23" s="280"/>
      <c r="HA23" s="280"/>
      <c r="HB23" s="280"/>
      <c r="HC23" s="280"/>
      <c r="HD23" s="280"/>
      <c r="HE23" s="280"/>
      <c r="HF23" s="280"/>
      <c r="HG23" s="280"/>
      <c r="HH23" s="280"/>
      <c r="HI23" s="280"/>
      <c r="HJ23" s="280"/>
      <c r="HK23" s="280"/>
      <c r="HL23" s="280"/>
      <c r="HM23" s="280"/>
      <c r="HN23" s="280"/>
      <c r="HO23" s="280"/>
      <c r="HP23" s="280"/>
      <c r="HQ23" s="280"/>
      <c r="HR23" s="280"/>
      <c r="HS23" s="280"/>
      <c r="HT23" s="280"/>
      <c r="HU23" s="280"/>
      <c r="HV23" s="280"/>
      <c r="HW23" s="280"/>
      <c r="HX23" s="280"/>
      <c r="HY23" s="280"/>
      <c r="HZ23" s="280"/>
      <c r="IA23" s="280"/>
      <c r="IB23" s="280"/>
      <c r="IC23" s="280"/>
      <c r="ID23" s="280"/>
      <c r="IE23" s="280"/>
      <c r="IF23" s="280"/>
      <c r="IG23" s="280"/>
      <c r="IH23" s="280"/>
      <c r="II23" s="280"/>
      <c r="IJ23" s="280"/>
      <c r="IK23" s="280"/>
      <c r="IL23" s="280"/>
      <c r="IM23" s="280"/>
      <c r="IN23" s="280"/>
      <c r="IO23" s="280"/>
      <c r="IP23" s="280"/>
      <c r="IQ23" s="280"/>
      <c r="IR23" s="280"/>
      <c r="IS23" s="280"/>
      <c r="IT23" s="280"/>
      <c r="IU23" s="280"/>
      <c r="IV23" s="280"/>
      <c r="IW23" s="280"/>
      <c r="IX23" s="280"/>
      <c r="IY23" s="280"/>
      <c r="IZ23" s="280"/>
      <c r="JA23" s="280"/>
      <c r="JB23" s="280"/>
      <c r="JC23" s="280"/>
      <c r="JD23" s="280"/>
      <c r="JE23" s="280"/>
      <c r="JF23" s="280"/>
      <c r="JG23" s="280"/>
      <c r="JH23" s="280"/>
      <c r="JI23" s="280"/>
      <c r="JJ23" s="280"/>
      <c r="JK23" s="280"/>
      <c r="JL23" s="280"/>
      <c r="JM23" s="280"/>
      <c r="JN23" s="280"/>
      <c r="JO23" s="280"/>
      <c r="JP23" s="280"/>
      <c r="JQ23" s="280"/>
      <c r="JR23" s="280"/>
      <c r="JS23" s="280"/>
      <c r="JT23" s="280"/>
      <c r="JU23" s="280"/>
      <c r="JV23" s="280"/>
      <c r="JW23" s="280"/>
      <c r="JX23" s="280"/>
      <c r="JY23" s="280"/>
      <c r="JZ23" s="280"/>
      <c r="KA23" s="280"/>
      <c r="KB23" s="280"/>
      <c r="KC23" s="280"/>
      <c r="KD23" s="280"/>
      <c r="KE23" s="280"/>
      <c r="KF23" s="280"/>
      <c r="KG23" s="280"/>
      <c r="KH23" s="280"/>
      <c r="KI23" s="280"/>
      <c r="KJ23" s="280"/>
      <c r="KK23" s="280"/>
      <c r="KL23" s="280"/>
      <c r="KM23" s="280"/>
      <c r="KN23" s="280"/>
      <c r="KO23" s="280"/>
      <c r="KP23" s="280"/>
      <c r="KQ23" s="280"/>
      <c r="KR23" s="280"/>
      <c r="KS23" s="280"/>
      <c r="KT23" s="280"/>
      <c r="KU23" s="280"/>
      <c r="KV23" s="280"/>
      <c r="KW23" s="280"/>
      <c r="KX23" s="280"/>
      <c r="KY23" s="280"/>
      <c r="KZ23" s="280"/>
      <c r="LA23" s="280"/>
      <c r="LB23" s="280"/>
      <c r="LC23" s="280"/>
      <c r="LD23" s="280"/>
      <c r="LE23" s="280"/>
      <c r="LF23" s="280"/>
      <c r="LG23" s="280"/>
      <c r="LH23" s="280"/>
      <c r="LI23" s="280"/>
      <c r="LJ23" s="280"/>
      <c r="LK23" s="280"/>
      <c r="LL23" s="280"/>
      <c r="LM23" s="280"/>
      <c r="LN23" s="280"/>
      <c r="LO23" s="280"/>
      <c r="LP23" s="280"/>
      <c r="LQ23" s="280"/>
      <c r="LR23" s="280"/>
      <c r="LS23" s="280"/>
      <c r="LT23" s="280"/>
      <c r="LU23" s="280"/>
      <c r="LV23" s="280"/>
      <c r="LW23" s="280"/>
      <c r="LX23" s="280"/>
      <c r="LY23" s="280"/>
      <c r="LZ23" s="280"/>
      <c r="MA23" s="280"/>
      <c r="MB23" s="280"/>
      <c r="MC23" s="280"/>
      <c r="MD23" s="280"/>
      <c r="ME23" s="280"/>
      <c r="MF23" s="280"/>
      <c r="MG23" s="280"/>
      <c r="MH23" s="280"/>
      <c r="MI23" s="280"/>
      <c r="MJ23" s="280"/>
      <c r="MK23" s="280"/>
      <c r="ML23" s="280"/>
      <c r="MM23" s="280"/>
      <c r="MN23" s="280"/>
      <c r="MO23" s="280"/>
      <c r="MP23" s="280"/>
      <c r="MQ23" s="280"/>
      <c r="MR23" s="280"/>
      <c r="MS23" s="280"/>
      <c r="MT23" s="280"/>
      <c r="MU23" s="280"/>
      <c r="MV23" s="280"/>
      <c r="MW23" s="280"/>
      <c r="MX23" s="280"/>
      <c r="MY23" s="280"/>
      <c r="MZ23" s="280"/>
      <c r="NA23" s="280"/>
      <c r="NB23" s="280"/>
      <c r="NC23" s="280"/>
      <c r="ND23" s="280"/>
      <c r="NE23" s="280"/>
      <c r="NF23" s="280"/>
      <c r="NG23" s="280"/>
      <c r="NH23" s="280"/>
      <c r="NI23" s="280"/>
      <c r="NJ23" s="280"/>
      <c r="NK23" s="280"/>
      <c r="NL23" s="280"/>
      <c r="NM23" s="280"/>
      <c r="NN23" s="280"/>
      <c r="NO23" s="280"/>
      <c r="NP23" s="280"/>
      <c r="NQ23" s="280"/>
      <c r="NR23" s="280"/>
      <c r="NS23" s="280"/>
      <c r="NT23" s="280"/>
      <c r="NU23" s="280"/>
      <c r="NV23" s="280"/>
      <c r="NW23" s="280"/>
      <c r="NX23" s="280"/>
      <c r="NY23" s="280"/>
      <c r="NZ23" s="280"/>
      <c r="OA23" s="280"/>
      <c r="OB23" s="280"/>
      <c r="OC23" s="280"/>
      <c r="OD23" s="280"/>
      <c r="OE23" s="280"/>
      <c r="OF23" s="280"/>
      <c r="OG23" s="280"/>
      <c r="OH23" s="280"/>
      <c r="OI23" s="280"/>
      <c r="OJ23" s="280"/>
      <c r="OK23" s="280"/>
      <c r="OL23" s="280"/>
      <c r="OM23" s="280"/>
      <c r="ON23" s="280"/>
      <c r="OO23" s="280"/>
      <c r="OP23" s="280"/>
      <c r="OQ23" s="280"/>
      <c r="OR23" s="280"/>
      <c r="OS23" s="280"/>
      <c r="OT23" s="280"/>
      <c r="OU23" s="280"/>
      <c r="OV23" s="280"/>
      <c r="OW23" s="280"/>
      <c r="OX23" s="280"/>
      <c r="OY23" s="280"/>
      <c r="OZ23" s="280"/>
      <c r="PA23" s="280"/>
      <c r="PB23" s="280"/>
      <c r="PC23" s="280"/>
      <c r="PD23" s="280"/>
      <c r="PE23" s="280"/>
      <c r="PF23" s="280"/>
      <c r="PG23" s="280"/>
      <c r="PH23" s="280"/>
      <c r="PI23" s="280"/>
      <c r="PJ23" s="280"/>
      <c r="PK23" s="280"/>
      <c r="PL23" s="280"/>
      <c r="PM23" s="280"/>
      <c r="PN23" s="280"/>
      <c r="PO23" s="280"/>
      <c r="PP23" s="280"/>
      <c r="PQ23" s="280"/>
      <c r="PR23" s="280"/>
      <c r="PS23" s="280"/>
      <c r="PT23" s="280"/>
      <c r="PU23" s="280"/>
      <c r="PV23" s="280"/>
      <c r="PW23" s="280"/>
      <c r="PX23" s="280"/>
      <c r="PY23" s="280"/>
      <c r="PZ23" s="280"/>
      <c r="QA23" s="280"/>
      <c r="QB23" s="280"/>
      <c r="QC23" s="280"/>
      <c r="QD23" s="280"/>
      <c r="QE23" s="280"/>
      <c r="QF23" s="280"/>
      <c r="QG23" s="280"/>
      <c r="QH23" s="280"/>
      <c r="QI23" s="280"/>
      <c r="QJ23" s="280"/>
      <c r="QK23" s="280"/>
      <c r="QL23" s="280"/>
      <c r="QM23" s="280"/>
      <c r="QN23" s="280"/>
      <c r="QO23" s="280"/>
    </row>
    <row r="24" spans="1:457" s="53" customFormat="1" ht="21.75" customHeight="1" x14ac:dyDescent="0.2">
      <c r="A24" s="172" t="s">
        <v>107</v>
      </c>
      <c r="B24" s="51"/>
      <c r="C24" s="183">
        <v>5911638</v>
      </c>
      <c r="D24" s="184"/>
      <c r="E24" s="183">
        <v>41722892653</v>
      </c>
      <c r="F24" s="184"/>
      <c r="G24" s="183">
        <v>37256780199</v>
      </c>
      <c r="H24" s="184"/>
      <c r="I24" s="186">
        <f t="shared" si="0"/>
        <v>4466112454</v>
      </c>
      <c r="J24" s="184"/>
      <c r="K24" s="173">
        <v>5911638</v>
      </c>
      <c r="L24" s="184"/>
      <c r="M24" s="183">
        <v>41722892653</v>
      </c>
      <c r="N24" s="184"/>
      <c r="O24" s="173">
        <v>42620455981</v>
      </c>
      <c r="P24" s="184"/>
      <c r="Q24" s="275">
        <f t="shared" si="1"/>
        <v>-897563328</v>
      </c>
      <c r="R24" s="172"/>
      <c r="S24" s="174"/>
      <c r="T24" s="175"/>
      <c r="U24" s="174"/>
      <c r="V24" s="173"/>
      <c r="W24" s="174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  <c r="HD24" s="280"/>
      <c r="HE24" s="280"/>
      <c r="HF24" s="280"/>
      <c r="HG24" s="280"/>
      <c r="HH24" s="280"/>
      <c r="HI24" s="280"/>
      <c r="HJ24" s="280"/>
      <c r="HK24" s="280"/>
      <c r="HL24" s="280"/>
      <c r="HM24" s="280"/>
      <c r="HN24" s="280"/>
      <c r="HO24" s="280"/>
      <c r="HP24" s="280"/>
      <c r="HQ24" s="280"/>
      <c r="HR24" s="280"/>
      <c r="HS24" s="280"/>
      <c r="HT24" s="280"/>
      <c r="HU24" s="280"/>
      <c r="HV24" s="280"/>
      <c r="HW24" s="280"/>
      <c r="HX24" s="280"/>
      <c r="HY24" s="280"/>
      <c r="HZ24" s="280"/>
      <c r="IA24" s="280"/>
      <c r="IB24" s="280"/>
      <c r="IC24" s="280"/>
      <c r="ID24" s="280"/>
      <c r="IE24" s="280"/>
      <c r="IF24" s="280"/>
      <c r="IG24" s="280"/>
      <c r="IH24" s="280"/>
      <c r="II24" s="280"/>
      <c r="IJ24" s="280"/>
      <c r="IK24" s="280"/>
      <c r="IL24" s="280"/>
      <c r="IM24" s="280"/>
      <c r="IN24" s="280"/>
      <c r="IO24" s="280"/>
      <c r="IP24" s="280"/>
      <c r="IQ24" s="280"/>
      <c r="IR24" s="280"/>
      <c r="IS24" s="280"/>
      <c r="IT24" s="280"/>
      <c r="IU24" s="280"/>
      <c r="IV24" s="280"/>
      <c r="IW24" s="280"/>
      <c r="IX24" s="280"/>
      <c r="IY24" s="280"/>
      <c r="IZ24" s="280"/>
      <c r="JA24" s="280"/>
      <c r="JB24" s="280"/>
      <c r="JC24" s="280"/>
      <c r="JD24" s="280"/>
      <c r="JE24" s="280"/>
      <c r="JF24" s="280"/>
      <c r="JG24" s="280"/>
      <c r="JH24" s="280"/>
      <c r="JI24" s="280"/>
      <c r="JJ24" s="280"/>
      <c r="JK24" s="280"/>
      <c r="JL24" s="280"/>
      <c r="JM24" s="280"/>
      <c r="JN24" s="280"/>
      <c r="JO24" s="280"/>
      <c r="JP24" s="280"/>
      <c r="JQ24" s="280"/>
      <c r="JR24" s="280"/>
      <c r="JS24" s="280"/>
      <c r="JT24" s="280"/>
      <c r="JU24" s="280"/>
      <c r="JV24" s="280"/>
      <c r="JW24" s="280"/>
      <c r="JX24" s="280"/>
      <c r="JY24" s="280"/>
      <c r="JZ24" s="280"/>
      <c r="KA24" s="280"/>
      <c r="KB24" s="280"/>
      <c r="KC24" s="280"/>
      <c r="KD24" s="280"/>
      <c r="KE24" s="280"/>
      <c r="KF24" s="280"/>
      <c r="KG24" s="280"/>
      <c r="KH24" s="280"/>
      <c r="KI24" s="280"/>
      <c r="KJ24" s="280"/>
      <c r="KK24" s="280"/>
      <c r="KL24" s="280"/>
      <c r="KM24" s="280"/>
      <c r="KN24" s="280"/>
      <c r="KO24" s="280"/>
      <c r="KP24" s="280"/>
      <c r="KQ24" s="280"/>
      <c r="KR24" s="280"/>
      <c r="KS24" s="280"/>
      <c r="KT24" s="280"/>
      <c r="KU24" s="280"/>
      <c r="KV24" s="280"/>
      <c r="KW24" s="280"/>
      <c r="KX24" s="280"/>
      <c r="KY24" s="280"/>
      <c r="KZ24" s="280"/>
      <c r="LA24" s="280"/>
      <c r="LB24" s="280"/>
      <c r="LC24" s="280"/>
      <c r="LD24" s="280"/>
      <c r="LE24" s="280"/>
      <c r="LF24" s="280"/>
      <c r="LG24" s="280"/>
      <c r="LH24" s="280"/>
      <c r="LI24" s="280"/>
      <c r="LJ24" s="280"/>
      <c r="LK24" s="280"/>
      <c r="LL24" s="280"/>
      <c r="LM24" s="280"/>
      <c r="LN24" s="280"/>
      <c r="LO24" s="280"/>
      <c r="LP24" s="280"/>
      <c r="LQ24" s="280"/>
      <c r="LR24" s="280"/>
      <c r="LS24" s="280"/>
      <c r="LT24" s="280"/>
      <c r="LU24" s="280"/>
      <c r="LV24" s="280"/>
      <c r="LW24" s="280"/>
      <c r="LX24" s="280"/>
      <c r="LY24" s="280"/>
      <c r="LZ24" s="280"/>
      <c r="MA24" s="280"/>
      <c r="MB24" s="280"/>
      <c r="MC24" s="280"/>
      <c r="MD24" s="280"/>
      <c r="ME24" s="280"/>
      <c r="MF24" s="280"/>
      <c r="MG24" s="280"/>
      <c r="MH24" s="280"/>
      <c r="MI24" s="280"/>
      <c r="MJ24" s="280"/>
      <c r="MK24" s="280"/>
      <c r="ML24" s="280"/>
      <c r="MM24" s="280"/>
      <c r="MN24" s="280"/>
      <c r="MO24" s="280"/>
      <c r="MP24" s="280"/>
      <c r="MQ24" s="280"/>
      <c r="MR24" s="280"/>
      <c r="MS24" s="280"/>
      <c r="MT24" s="280"/>
      <c r="MU24" s="280"/>
      <c r="MV24" s="280"/>
      <c r="MW24" s="280"/>
      <c r="MX24" s="280"/>
      <c r="MY24" s="280"/>
      <c r="MZ24" s="280"/>
      <c r="NA24" s="280"/>
      <c r="NB24" s="280"/>
      <c r="NC24" s="280"/>
      <c r="ND24" s="280"/>
      <c r="NE24" s="280"/>
      <c r="NF24" s="280"/>
      <c r="NG24" s="280"/>
      <c r="NH24" s="280"/>
      <c r="NI24" s="280"/>
      <c r="NJ24" s="280"/>
      <c r="NK24" s="280"/>
      <c r="NL24" s="280"/>
      <c r="NM24" s="280"/>
      <c r="NN24" s="280"/>
      <c r="NO24" s="280"/>
      <c r="NP24" s="280"/>
      <c r="NQ24" s="280"/>
      <c r="NR24" s="280"/>
      <c r="NS24" s="280"/>
      <c r="NT24" s="280"/>
      <c r="NU24" s="280"/>
      <c r="NV24" s="280"/>
      <c r="NW24" s="280"/>
      <c r="NX24" s="280"/>
      <c r="NY24" s="280"/>
      <c r="NZ24" s="280"/>
      <c r="OA24" s="280"/>
      <c r="OB24" s="280"/>
      <c r="OC24" s="280"/>
      <c r="OD24" s="280"/>
      <c r="OE24" s="280"/>
      <c r="OF24" s="280"/>
      <c r="OG24" s="280"/>
      <c r="OH24" s="280"/>
      <c r="OI24" s="280"/>
      <c r="OJ24" s="280"/>
      <c r="OK24" s="280"/>
      <c r="OL24" s="280"/>
      <c r="OM24" s="280"/>
      <c r="ON24" s="280"/>
      <c r="OO24" s="280"/>
      <c r="OP24" s="280"/>
      <c r="OQ24" s="280"/>
      <c r="OR24" s="280"/>
      <c r="OS24" s="280"/>
      <c r="OT24" s="280"/>
      <c r="OU24" s="280"/>
      <c r="OV24" s="280"/>
      <c r="OW24" s="280"/>
      <c r="OX24" s="280"/>
      <c r="OY24" s="280"/>
      <c r="OZ24" s="280"/>
      <c r="PA24" s="280"/>
      <c r="PB24" s="280"/>
      <c r="PC24" s="280"/>
      <c r="PD24" s="280"/>
      <c r="PE24" s="280"/>
      <c r="PF24" s="280"/>
      <c r="PG24" s="280"/>
      <c r="PH24" s="280"/>
      <c r="PI24" s="280"/>
      <c r="PJ24" s="280"/>
      <c r="PK24" s="280"/>
      <c r="PL24" s="280"/>
      <c r="PM24" s="280"/>
      <c r="PN24" s="280"/>
      <c r="PO24" s="280"/>
      <c r="PP24" s="280"/>
      <c r="PQ24" s="280"/>
      <c r="PR24" s="280"/>
      <c r="PS24" s="280"/>
      <c r="PT24" s="280"/>
      <c r="PU24" s="280"/>
      <c r="PV24" s="280"/>
      <c r="PW24" s="280"/>
      <c r="PX24" s="280"/>
      <c r="PY24" s="280"/>
      <c r="PZ24" s="280"/>
      <c r="QA24" s="280"/>
      <c r="QB24" s="280"/>
      <c r="QC24" s="280"/>
      <c r="QD24" s="280"/>
      <c r="QE24" s="280"/>
      <c r="QF24" s="280"/>
      <c r="QG24" s="280"/>
      <c r="QH24" s="280"/>
      <c r="QI24" s="280"/>
      <c r="QJ24" s="280"/>
      <c r="QK24" s="280"/>
      <c r="QL24" s="280"/>
      <c r="QM24" s="280"/>
      <c r="QN24" s="280"/>
      <c r="QO24" s="280"/>
    </row>
    <row r="25" spans="1:457" s="53" customFormat="1" ht="21.75" customHeight="1" x14ac:dyDescent="0.2">
      <c r="A25" s="172" t="s">
        <v>108</v>
      </c>
      <c r="B25" s="51"/>
      <c r="C25" s="183">
        <v>12981715</v>
      </c>
      <c r="D25" s="184"/>
      <c r="E25" s="183">
        <v>59825140517</v>
      </c>
      <c r="F25" s="184"/>
      <c r="G25" s="183">
        <v>52882533614</v>
      </c>
      <c r="H25" s="184"/>
      <c r="I25" s="186">
        <f t="shared" si="0"/>
        <v>6942606903</v>
      </c>
      <c r="J25" s="184"/>
      <c r="K25" s="173">
        <v>12981715</v>
      </c>
      <c r="L25" s="184"/>
      <c r="M25" s="183">
        <v>59825140517</v>
      </c>
      <c r="N25" s="184"/>
      <c r="O25" s="173">
        <v>54377884338</v>
      </c>
      <c r="P25" s="184"/>
      <c r="Q25" s="275">
        <f t="shared" si="1"/>
        <v>5447256179</v>
      </c>
      <c r="R25" s="172"/>
      <c r="S25" s="174"/>
      <c r="T25" s="175"/>
      <c r="U25" s="174"/>
      <c r="V25" s="173"/>
      <c r="W25" s="174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0"/>
      <c r="CY25" s="280"/>
      <c r="CZ25" s="280"/>
      <c r="DA25" s="280"/>
      <c r="DB25" s="280"/>
      <c r="DC25" s="280"/>
      <c r="DD25" s="280"/>
      <c r="DE25" s="280"/>
      <c r="DF25" s="280"/>
      <c r="DG25" s="280"/>
      <c r="DH25" s="280"/>
      <c r="DI25" s="280"/>
      <c r="DJ25" s="280"/>
      <c r="DK25" s="280"/>
      <c r="DL25" s="280"/>
      <c r="DM25" s="280"/>
      <c r="DN25" s="280"/>
      <c r="DO25" s="280"/>
      <c r="DP25" s="280"/>
      <c r="DQ25" s="280"/>
      <c r="DR25" s="280"/>
      <c r="DS25" s="280"/>
      <c r="DT25" s="280"/>
      <c r="DU25" s="280"/>
      <c r="DV25" s="280"/>
      <c r="DW25" s="280"/>
      <c r="DX25" s="280"/>
      <c r="DY25" s="280"/>
      <c r="DZ25" s="280"/>
      <c r="EA25" s="280"/>
      <c r="EB25" s="280"/>
      <c r="EC25" s="280"/>
      <c r="ED25" s="280"/>
      <c r="EE25" s="280"/>
      <c r="EF25" s="280"/>
      <c r="EG25" s="280"/>
      <c r="EH25" s="280"/>
      <c r="EI25" s="280"/>
      <c r="EJ25" s="280"/>
      <c r="EK25" s="280"/>
      <c r="EL25" s="280"/>
      <c r="EM25" s="280"/>
      <c r="EN25" s="280"/>
      <c r="EO25" s="280"/>
      <c r="EP25" s="280"/>
      <c r="EQ25" s="280"/>
      <c r="ER25" s="280"/>
      <c r="ES25" s="280"/>
      <c r="ET25" s="280"/>
      <c r="EU25" s="280"/>
      <c r="EV25" s="280"/>
      <c r="EW25" s="280"/>
      <c r="EX25" s="280"/>
      <c r="EY25" s="280"/>
      <c r="EZ25" s="280"/>
      <c r="FA25" s="280"/>
      <c r="FB25" s="280"/>
      <c r="FC25" s="280"/>
      <c r="FD25" s="280"/>
      <c r="FE25" s="280"/>
      <c r="FF25" s="280"/>
      <c r="FG25" s="280"/>
      <c r="FH25" s="280"/>
      <c r="FI25" s="280"/>
      <c r="FJ25" s="280"/>
      <c r="FK25" s="280"/>
      <c r="FL25" s="280"/>
      <c r="FM25" s="280"/>
      <c r="FN25" s="280"/>
      <c r="FO25" s="280"/>
      <c r="FP25" s="280"/>
      <c r="FQ25" s="280"/>
      <c r="FR25" s="280"/>
      <c r="FS25" s="280"/>
      <c r="FT25" s="280"/>
      <c r="FU25" s="280"/>
      <c r="FV25" s="280"/>
      <c r="FW25" s="280"/>
      <c r="FX25" s="280"/>
      <c r="FY25" s="280"/>
      <c r="FZ25" s="280"/>
      <c r="GA25" s="280"/>
      <c r="GB25" s="280"/>
      <c r="GC25" s="280"/>
      <c r="GD25" s="280"/>
      <c r="GE25" s="280"/>
      <c r="GF25" s="280"/>
      <c r="GG25" s="280"/>
      <c r="GH25" s="280"/>
      <c r="GI25" s="280"/>
      <c r="GJ25" s="280"/>
      <c r="GK25" s="280"/>
      <c r="GL25" s="280"/>
      <c r="GM25" s="280"/>
      <c r="GN25" s="280"/>
      <c r="GO25" s="280"/>
      <c r="GP25" s="280"/>
      <c r="GQ25" s="280"/>
      <c r="GR25" s="280"/>
      <c r="GS25" s="280"/>
      <c r="GT25" s="280"/>
      <c r="GU25" s="280"/>
      <c r="GV25" s="280"/>
      <c r="GW25" s="280"/>
      <c r="GX25" s="280"/>
      <c r="GY25" s="280"/>
      <c r="GZ25" s="280"/>
      <c r="HA25" s="280"/>
      <c r="HB25" s="280"/>
      <c r="HC25" s="280"/>
      <c r="HD25" s="280"/>
      <c r="HE25" s="280"/>
      <c r="HF25" s="280"/>
      <c r="HG25" s="280"/>
      <c r="HH25" s="280"/>
      <c r="HI25" s="280"/>
      <c r="HJ25" s="280"/>
      <c r="HK25" s="280"/>
      <c r="HL25" s="280"/>
      <c r="HM25" s="280"/>
      <c r="HN25" s="280"/>
      <c r="HO25" s="280"/>
      <c r="HP25" s="280"/>
      <c r="HQ25" s="280"/>
      <c r="HR25" s="280"/>
      <c r="HS25" s="280"/>
      <c r="HT25" s="280"/>
      <c r="HU25" s="280"/>
      <c r="HV25" s="280"/>
      <c r="HW25" s="280"/>
      <c r="HX25" s="280"/>
      <c r="HY25" s="280"/>
      <c r="HZ25" s="280"/>
      <c r="IA25" s="280"/>
      <c r="IB25" s="280"/>
      <c r="IC25" s="280"/>
      <c r="ID25" s="280"/>
      <c r="IE25" s="280"/>
      <c r="IF25" s="280"/>
      <c r="IG25" s="280"/>
      <c r="IH25" s="280"/>
      <c r="II25" s="280"/>
      <c r="IJ25" s="280"/>
      <c r="IK25" s="280"/>
      <c r="IL25" s="280"/>
      <c r="IM25" s="280"/>
      <c r="IN25" s="280"/>
      <c r="IO25" s="280"/>
      <c r="IP25" s="280"/>
      <c r="IQ25" s="280"/>
      <c r="IR25" s="280"/>
      <c r="IS25" s="280"/>
      <c r="IT25" s="280"/>
      <c r="IU25" s="280"/>
      <c r="IV25" s="280"/>
      <c r="IW25" s="280"/>
      <c r="IX25" s="280"/>
      <c r="IY25" s="280"/>
      <c r="IZ25" s="280"/>
      <c r="JA25" s="280"/>
      <c r="JB25" s="280"/>
      <c r="JC25" s="280"/>
      <c r="JD25" s="280"/>
      <c r="JE25" s="280"/>
      <c r="JF25" s="280"/>
      <c r="JG25" s="280"/>
      <c r="JH25" s="280"/>
      <c r="JI25" s="280"/>
      <c r="JJ25" s="280"/>
      <c r="JK25" s="280"/>
      <c r="JL25" s="280"/>
      <c r="JM25" s="280"/>
      <c r="JN25" s="280"/>
      <c r="JO25" s="280"/>
      <c r="JP25" s="280"/>
      <c r="JQ25" s="280"/>
      <c r="JR25" s="280"/>
      <c r="JS25" s="280"/>
      <c r="JT25" s="280"/>
      <c r="JU25" s="280"/>
      <c r="JV25" s="280"/>
      <c r="JW25" s="280"/>
      <c r="JX25" s="280"/>
      <c r="JY25" s="280"/>
      <c r="JZ25" s="280"/>
      <c r="KA25" s="280"/>
      <c r="KB25" s="280"/>
      <c r="KC25" s="280"/>
      <c r="KD25" s="280"/>
      <c r="KE25" s="280"/>
      <c r="KF25" s="280"/>
      <c r="KG25" s="280"/>
      <c r="KH25" s="280"/>
      <c r="KI25" s="280"/>
      <c r="KJ25" s="280"/>
      <c r="KK25" s="280"/>
      <c r="KL25" s="280"/>
      <c r="KM25" s="280"/>
      <c r="KN25" s="280"/>
      <c r="KO25" s="280"/>
      <c r="KP25" s="280"/>
      <c r="KQ25" s="280"/>
      <c r="KR25" s="280"/>
      <c r="KS25" s="280"/>
      <c r="KT25" s="280"/>
      <c r="KU25" s="280"/>
      <c r="KV25" s="280"/>
      <c r="KW25" s="280"/>
      <c r="KX25" s="280"/>
      <c r="KY25" s="280"/>
      <c r="KZ25" s="280"/>
      <c r="LA25" s="280"/>
      <c r="LB25" s="280"/>
      <c r="LC25" s="280"/>
      <c r="LD25" s="280"/>
      <c r="LE25" s="280"/>
      <c r="LF25" s="280"/>
      <c r="LG25" s="280"/>
      <c r="LH25" s="280"/>
      <c r="LI25" s="280"/>
      <c r="LJ25" s="280"/>
      <c r="LK25" s="280"/>
      <c r="LL25" s="280"/>
      <c r="LM25" s="280"/>
      <c r="LN25" s="280"/>
      <c r="LO25" s="280"/>
      <c r="LP25" s="280"/>
      <c r="LQ25" s="280"/>
      <c r="LR25" s="280"/>
      <c r="LS25" s="280"/>
      <c r="LT25" s="280"/>
      <c r="LU25" s="280"/>
      <c r="LV25" s="280"/>
      <c r="LW25" s="280"/>
      <c r="LX25" s="280"/>
      <c r="LY25" s="280"/>
      <c r="LZ25" s="280"/>
      <c r="MA25" s="280"/>
      <c r="MB25" s="280"/>
      <c r="MC25" s="280"/>
      <c r="MD25" s="280"/>
      <c r="ME25" s="280"/>
      <c r="MF25" s="280"/>
      <c r="MG25" s="280"/>
      <c r="MH25" s="280"/>
      <c r="MI25" s="280"/>
      <c r="MJ25" s="280"/>
      <c r="MK25" s="280"/>
      <c r="ML25" s="280"/>
      <c r="MM25" s="280"/>
      <c r="MN25" s="280"/>
      <c r="MO25" s="280"/>
      <c r="MP25" s="280"/>
      <c r="MQ25" s="280"/>
      <c r="MR25" s="280"/>
      <c r="MS25" s="280"/>
      <c r="MT25" s="280"/>
      <c r="MU25" s="280"/>
      <c r="MV25" s="280"/>
      <c r="MW25" s="280"/>
      <c r="MX25" s="280"/>
      <c r="MY25" s="280"/>
      <c r="MZ25" s="280"/>
      <c r="NA25" s="280"/>
      <c r="NB25" s="280"/>
      <c r="NC25" s="280"/>
      <c r="ND25" s="280"/>
      <c r="NE25" s="280"/>
      <c r="NF25" s="280"/>
      <c r="NG25" s="280"/>
      <c r="NH25" s="280"/>
      <c r="NI25" s="280"/>
      <c r="NJ25" s="280"/>
      <c r="NK25" s="280"/>
      <c r="NL25" s="280"/>
      <c r="NM25" s="280"/>
      <c r="NN25" s="280"/>
      <c r="NO25" s="280"/>
      <c r="NP25" s="280"/>
      <c r="NQ25" s="280"/>
      <c r="NR25" s="280"/>
      <c r="NS25" s="280"/>
      <c r="NT25" s="280"/>
      <c r="NU25" s="280"/>
      <c r="NV25" s="280"/>
      <c r="NW25" s="280"/>
      <c r="NX25" s="280"/>
      <c r="NY25" s="280"/>
      <c r="NZ25" s="280"/>
      <c r="OA25" s="280"/>
      <c r="OB25" s="280"/>
      <c r="OC25" s="280"/>
      <c r="OD25" s="280"/>
      <c r="OE25" s="280"/>
      <c r="OF25" s="280"/>
      <c r="OG25" s="280"/>
      <c r="OH25" s="280"/>
      <c r="OI25" s="280"/>
      <c r="OJ25" s="280"/>
      <c r="OK25" s="280"/>
      <c r="OL25" s="280"/>
      <c r="OM25" s="280"/>
      <c r="ON25" s="280"/>
      <c r="OO25" s="280"/>
      <c r="OP25" s="280"/>
      <c r="OQ25" s="280"/>
      <c r="OR25" s="280"/>
      <c r="OS25" s="280"/>
      <c r="OT25" s="280"/>
      <c r="OU25" s="280"/>
      <c r="OV25" s="280"/>
      <c r="OW25" s="280"/>
      <c r="OX25" s="280"/>
      <c r="OY25" s="280"/>
      <c r="OZ25" s="280"/>
      <c r="PA25" s="280"/>
      <c r="PB25" s="280"/>
      <c r="PC25" s="280"/>
      <c r="PD25" s="280"/>
      <c r="PE25" s="280"/>
      <c r="PF25" s="280"/>
      <c r="PG25" s="280"/>
      <c r="PH25" s="280"/>
      <c r="PI25" s="280"/>
      <c r="PJ25" s="280"/>
      <c r="PK25" s="280"/>
      <c r="PL25" s="280"/>
      <c r="PM25" s="280"/>
      <c r="PN25" s="280"/>
      <c r="PO25" s="280"/>
      <c r="PP25" s="280"/>
      <c r="PQ25" s="280"/>
      <c r="PR25" s="280"/>
      <c r="PS25" s="280"/>
      <c r="PT25" s="280"/>
      <c r="PU25" s="280"/>
      <c r="PV25" s="280"/>
      <c r="PW25" s="280"/>
      <c r="PX25" s="280"/>
      <c r="PY25" s="280"/>
      <c r="PZ25" s="280"/>
      <c r="QA25" s="280"/>
      <c r="QB25" s="280"/>
      <c r="QC25" s="280"/>
      <c r="QD25" s="280"/>
      <c r="QE25" s="280"/>
      <c r="QF25" s="280"/>
      <c r="QG25" s="280"/>
      <c r="QH25" s="280"/>
      <c r="QI25" s="280"/>
      <c r="QJ25" s="280"/>
      <c r="QK25" s="280"/>
      <c r="QL25" s="280"/>
      <c r="QM25" s="280"/>
      <c r="QN25" s="280"/>
      <c r="QO25" s="280"/>
    </row>
    <row r="26" spans="1:457" s="53" customFormat="1" ht="21.75" customHeight="1" x14ac:dyDescent="0.2">
      <c r="A26" s="172" t="s">
        <v>122</v>
      </c>
      <c r="B26" s="51"/>
      <c r="C26" s="183">
        <v>700000</v>
      </c>
      <c r="D26" s="184"/>
      <c r="E26" s="183">
        <v>35703293850</v>
      </c>
      <c r="F26" s="184"/>
      <c r="G26" s="183">
        <v>33855043209</v>
      </c>
      <c r="H26" s="184"/>
      <c r="I26" s="186">
        <f t="shared" si="0"/>
        <v>1848250641</v>
      </c>
      <c r="J26" s="184"/>
      <c r="K26" s="173">
        <v>700000</v>
      </c>
      <c r="L26" s="184"/>
      <c r="M26" s="183">
        <v>35703293850</v>
      </c>
      <c r="N26" s="184"/>
      <c r="O26" s="173">
        <v>35814604356</v>
      </c>
      <c r="P26" s="184"/>
      <c r="Q26" s="275">
        <f t="shared" si="1"/>
        <v>-111310506</v>
      </c>
      <c r="R26" s="172"/>
      <c r="S26" s="174"/>
      <c r="T26" s="175"/>
      <c r="U26" s="174"/>
      <c r="V26" s="173"/>
      <c r="W26" s="174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0"/>
      <c r="CY26" s="280"/>
      <c r="CZ26" s="280"/>
      <c r="DA26" s="280"/>
      <c r="DB26" s="280"/>
      <c r="DC26" s="280"/>
      <c r="DD26" s="280"/>
      <c r="DE26" s="280"/>
      <c r="DF26" s="280"/>
      <c r="DG26" s="280"/>
      <c r="DH26" s="280"/>
      <c r="DI26" s="280"/>
      <c r="DJ26" s="280"/>
      <c r="DK26" s="280"/>
      <c r="DL26" s="280"/>
      <c r="DM26" s="280"/>
      <c r="DN26" s="280"/>
      <c r="DO26" s="280"/>
      <c r="DP26" s="280"/>
      <c r="DQ26" s="280"/>
      <c r="DR26" s="280"/>
      <c r="DS26" s="280"/>
      <c r="DT26" s="280"/>
      <c r="DU26" s="280"/>
      <c r="DV26" s="280"/>
      <c r="DW26" s="280"/>
      <c r="DX26" s="280"/>
      <c r="DY26" s="280"/>
      <c r="DZ26" s="280"/>
      <c r="EA26" s="280"/>
      <c r="EB26" s="280"/>
      <c r="EC26" s="280"/>
      <c r="ED26" s="280"/>
      <c r="EE26" s="280"/>
      <c r="EF26" s="280"/>
      <c r="EG26" s="280"/>
      <c r="EH26" s="280"/>
      <c r="EI26" s="280"/>
      <c r="EJ26" s="280"/>
      <c r="EK26" s="280"/>
      <c r="EL26" s="280"/>
      <c r="EM26" s="280"/>
      <c r="EN26" s="280"/>
      <c r="EO26" s="280"/>
      <c r="EP26" s="280"/>
      <c r="EQ26" s="280"/>
      <c r="ER26" s="280"/>
      <c r="ES26" s="280"/>
      <c r="ET26" s="280"/>
      <c r="EU26" s="280"/>
      <c r="EV26" s="280"/>
      <c r="EW26" s="280"/>
      <c r="EX26" s="280"/>
      <c r="EY26" s="280"/>
      <c r="EZ26" s="280"/>
      <c r="FA26" s="280"/>
      <c r="FB26" s="280"/>
      <c r="FC26" s="280"/>
      <c r="FD26" s="280"/>
      <c r="FE26" s="280"/>
      <c r="FF26" s="280"/>
      <c r="FG26" s="280"/>
      <c r="FH26" s="280"/>
      <c r="FI26" s="280"/>
      <c r="FJ26" s="280"/>
      <c r="FK26" s="280"/>
      <c r="FL26" s="280"/>
      <c r="FM26" s="280"/>
      <c r="FN26" s="280"/>
      <c r="FO26" s="280"/>
      <c r="FP26" s="280"/>
      <c r="FQ26" s="280"/>
      <c r="FR26" s="280"/>
      <c r="FS26" s="280"/>
      <c r="FT26" s="280"/>
      <c r="FU26" s="280"/>
      <c r="FV26" s="280"/>
      <c r="FW26" s="280"/>
      <c r="FX26" s="280"/>
      <c r="FY26" s="280"/>
      <c r="FZ26" s="280"/>
      <c r="GA26" s="280"/>
      <c r="GB26" s="280"/>
      <c r="GC26" s="280"/>
      <c r="GD26" s="280"/>
      <c r="GE26" s="280"/>
      <c r="GF26" s="280"/>
      <c r="GG26" s="280"/>
      <c r="GH26" s="280"/>
      <c r="GI26" s="280"/>
      <c r="GJ26" s="280"/>
      <c r="GK26" s="280"/>
      <c r="GL26" s="280"/>
      <c r="GM26" s="280"/>
      <c r="GN26" s="280"/>
      <c r="GO26" s="280"/>
      <c r="GP26" s="280"/>
      <c r="GQ26" s="280"/>
      <c r="GR26" s="280"/>
      <c r="GS26" s="280"/>
      <c r="GT26" s="280"/>
      <c r="GU26" s="280"/>
      <c r="GV26" s="280"/>
      <c r="GW26" s="280"/>
      <c r="GX26" s="280"/>
      <c r="GY26" s="280"/>
      <c r="GZ26" s="280"/>
      <c r="HA26" s="280"/>
      <c r="HB26" s="280"/>
      <c r="HC26" s="280"/>
      <c r="HD26" s="280"/>
      <c r="HE26" s="280"/>
      <c r="HF26" s="280"/>
      <c r="HG26" s="280"/>
      <c r="HH26" s="280"/>
      <c r="HI26" s="280"/>
      <c r="HJ26" s="280"/>
      <c r="HK26" s="280"/>
      <c r="HL26" s="280"/>
      <c r="HM26" s="280"/>
      <c r="HN26" s="280"/>
      <c r="HO26" s="280"/>
      <c r="HP26" s="280"/>
      <c r="HQ26" s="280"/>
      <c r="HR26" s="280"/>
      <c r="HS26" s="280"/>
      <c r="HT26" s="280"/>
      <c r="HU26" s="280"/>
      <c r="HV26" s="280"/>
      <c r="HW26" s="280"/>
      <c r="HX26" s="280"/>
      <c r="HY26" s="280"/>
      <c r="HZ26" s="280"/>
      <c r="IA26" s="280"/>
      <c r="IB26" s="280"/>
      <c r="IC26" s="280"/>
      <c r="ID26" s="280"/>
      <c r="IE26" s="280"/>
      <c r="IF26" s="280"/>
      <c r="IG26" s="280"/>
      <c r="IH26" s="280"/>
      <c r="II26" s="280"/>
      <c r="IJ26" s="280"/>
      <c r="IK26" s="280"/>
      <c r="IL26" s="280"/>
      <c r="IM26" s="280"/>
      <c r="IN26" s="280"/>
      <c r="IO26" s="280"/>
      <c r="IP26" s="280"/>
      <c r="IQ26" s="280"/>
      <c r="IR26" s="280"/>
      <c r="IS26" s="280"/>
      <c r="IT26" s="280"/>
      <c r="IU26" s="280"/>
      <c r="IV26" s="280"/>
      <c r="IW26" s="280"/>
      <c r="IX26" s="280"/>
      <c r="IY26" s="280"/>
      <c r="IZ26" s="280"/>
      <c r="JA26" s="280"/>
      <c r="JB26" s="280"/>
      <c r="JC26" s="280"/>
      <c r="JD26" s="280"/>
      <c r="JE26" s="280"/>
      <c r="JF26" s="280"/>
      <c r="JG26" s="280"/>
      <c r="JH26" s="280"/>
      <c r="JI26" s="280"/>
      <c r="JJ26" s="280"/>
      <c r="JK26" s="280"/>
      <c r="JL26" s="280"/>
      <c r="JM26" s="280"/>
      <c r="JN26" s="280"/>
      <c r="JO26" s="280"/>
      <c r="JP26" s="280"/>
      <c r="JQ26" s="280"/>
      <c r="JR26" s="280"/>
      <c r="JS26" s="280"/>
      <c r="JT26" s="280"/>
      <c r="JU26" s="280"/>
      <c r="JV26" s="280"/>
      <c r="JW26" s="280"/>
      <c r="JX26" s="280"/>
      <c r="JY26" s="280"/>
      <c r="JZ26" s="280"/>
      <c r="KA26" s="280"/>
      <c r="KB26" s="280"/>
      <c r="KC26" s="280"/>
      <c r="KD26" s="280"/>
      <c r="KE26" s="280"/>
      <c r="KF26" s="280"/>
      <c r="KG26" s="280"/>
      <c r="KH26" s="280"/>
      <c r="KI26" s="280"/>
      <c r="KJ26" s="280"/>
      <c r="KK26" s="280"/>
      <c r="KL26" s="280"/>
      <c r="KM26" s="280"/>
      <c r="KN26" s="280"/>
      <c r="KO26" s="280"/>
      <c r="KP26" s="280"/>
      <c r="KQ26" s="280"/>
      <c r="KR26" s="280"/>
      <c r="KS26" s="280"/>
      <c r="KT26" s="280"/>
      <c r="KU26" s="280"/>
      <c r="KV26" s="280"/>
      <c r="KW26" s="280"/>
      <c r="KX26" s="280"/>
      <c r="KY26" s="280"/>
      <c r="KZ26" s="280"/>
      <c r="LA26" s="280"/>
      <c r="LB26" s="280"/>
      <c r="LC26" s="280"/>
      <c r="LD26" s="280"/>
      <c r="LE26" s="280"/>
      <c r="LF26" s="280"/>
      <c r="LG26" s="280"/>
      <c r="LH26" s="280"/>
      <c r="LI26" s="280"/>
      <c r="LJ26" s="280"/>
      <c r="LK26" s="280"/>
      <c r="LL26" s="280"/>
      <c r="LM26" s="280"/>
      <c r="LN26" s="280"/>
      <c r="LO26" s="280"/>
      <c r="LP26" s="280"/>
      <c r="LQ26" s="280"/>
      <c r="LR26" s="280"/>
      <c r="LS26" s="280"/>
      <c r="LT26" s="280"/>
      <c r="LU26" s="280"/>
      <c r="LV26" s="280"/>
      <c r="LW26" s="280"/>
      <c r="LX26" s="280"/>
      <c r="LY26" s="280"/>
      <c r="LZ26" s="280"/>
      <c r="MA26" s="280"/>
      <c r="MB26" s="280"/>
      <c r="MC26" s="280"/>
      <c r="MD26" s="280"/>
      <c r="ME26" s="280"/>
      <c r="MF26" s="280"/>
      <c r="MG26" s="280"/>
      <c r="MH26" s="280"/>
      <c r="MI26" s="280"/>
      <c r="MJ26" s="280"/>
      <c r="MK26" s="280"/>
      <c r="ML26" s="280"/>
      <c r="MM26" s="280"/>
      <c r="MN26" s="280"/>
      <c r="MO26" s="280"/>
      <c r="MP26" s="280"/>
      <c r="MQ26" s="280"/>
      <c r="MR26" s="280"/>
      <c r="MS26" s="280"/>
      <c r="MT26" s="280"/>
      <c r="MU26" s="280"/>
      <c r="MV26" s="280"/>
      <c r="MW26" s="280"/>
      <c r="MX26" s="280"/>
      <c r="MY26" s="280"/>
      <c r="MZ26" s="280"/>
      <c r="NA26" s="280"/>
      <c r="NB26" s="280"/>
      <c r="NC26" s="280"/>
      <c r="ND26" s="280"/>
      <c r="NE26" s="280"/>
      <c r="NF26" s="280"/>
      <c r="NG26" s="280"/>
      <c r="NH26" s="280"/>
      <c r="NI26" s="280"/>
      <c r="NJ26" s="280"/>
      <c r="NK26" s="280"/>
      <c r="NL26" s="280"/>
      <c r="NM26" s="280"/>
      <c r="NN26" s="280"/>
      <c r="NO26" s="280"/>
      <c r="NP26" s="280"/>
      <c r="NQ26" s="280"/>
      <c r="NR26" s="280"/>
      <c r="NS26" s="280"/>
      <c r="NT26" s="280"/>
      <c r="NU26" s="280"/>
      <c r="NV26" s="280"/>
      <c r="NW26" s="280"/>
      <c r="NX26" s="280"/>
      <c r="NY26" s="280"/>
      <c r="NZ26" s="280"/>
      <c r="OA26" s="280"/>
      <c r="OB26" s="280"/>
      <c r="OC26" s="280"/>
      <c r="OD26" s="280"/>
      <c r="OE26" s="280"/>
      <c r="OF26" s="280"/>
      <c r="OG26" s="280"/>
      <c r="OH26" s="280"/>
      <c r="OI26" s="280"/>
      <c r="OJ26" s="280"/>
      <c r="OK26" s="280"/>
      <c r="OL26" s="280"/>
      <c r="OM26" s="280"/>
      <c r="ON26" s="280"/>
      <c r="OO26" s="280"/>
      <c r="OP26" s="280"/>
      <c r="OQ26" s="280"/>
      <c r="OR26" s="280"/>
      <c r="OS26" s="280"/>
      <c r="OT26" s="280"/>
      <c r="OU26" s="280"/>
      <c r="OV26" s="280"/>
      <c r="OW26" s="280"/>
      <c r="OX26" s="280"/>
      <c r="OY26" s="280"/>
      <c r="OZ26" s="280"/>
      <c r="PA26" s="280"/>
      <c r="PB26" s="280"/>
      <c r="PC26" s="280"/>
      <c r="PD26" s="280"/>
      <c r="PE26" s="280"/>
      <c r="PF26" s="280"/>
      <c r="PG26" s="280"/>
      <c r="PH26" s="280"/>
      <c r="PI26" s="280"/>
      <c r="PJ26" s="280"/>
      <c r="PK26" s="280"/>
      <c r="PL26" s="280"/>
      <c r="PM26" s="280"/>
      <c r="PN26" s="280"/>
      <c r="PO26" s="280"/>
      <c r="PP26" s="280"/>
      <c r="PQ26" s="280"/>
      <c r="PR26" s="280"/>
      <c r="PS26" s="280"/>
      <c r="PT26" s="280"/>
      <c r="PU26" s="280"/>
      <c r="PV26" s="280"/>
      <c r="PW26" s="280"/>
      <c r="PX26" s="280"/>
      <c r="PY26" s="280"/>
      <c r="PZ26" s="280"/>
      <c r="QA26" s="280"/>
      <c r="QB26" s="280"/>
      <c r="QC26" s="280"/>
      <c r="QD26" s="280"/>
      <c r="QE26" s="280"/>
      <c r="QF26" s="280"/>
      <c r="QG26" s="280"/>
      <c r="QH26" s="280"/>
      <c r="QI26" s="280"/>
      <c r="QJ26" s="280"/>
      <c r="QK26" s="280"/>
      <c r="QL26" s="280"/>
      <c r="QM26" s="280"/>
      <c r="QN26" s="280"/>
      <c r="QO26" s="280"/>
    </row>
    <row r="27" spans="1:457" s="53" customFormat="1" ht="21.75" customHeight="1" x14ac:dyDescent="0.2">
      <c r="A27" s="172" t="s">
        <v>109</v>
      </c>
      <c r="B27" s="51"/>
      <c r="C27" s="183">
        <v>600000</v>
      </c>
      <c r="D27" s="184"/>
      <c r="E27" s="183">
        <v>4336046100</v>
      </c>
      <c r="F27" s="184"/>
      <c r="G27" s="183">
        <v>4348485325</v>
      </c>
      <c r="H27" s="184"/>
      <c r="I27" s="186">
        <f t="shared" si="0"/>
        <v>-12439225</v>
      </c>
      <c r="J27" s="184"/>
      <c r="K27" s="173">
        <v>600000</v>
      </c>
      <c r="L27" s="184"/>
      <c r="M27" s="183">
        <v>4336046100</v>
      </c>
      <c r="N27" s="184"/>
      <c r="O27" s="173">
        <v>4478652296</v>
      </c>
      <c r="P27" s="184"/>
      <c r="Q27" s="275">
        <f t="shared" si="1"/>
        <v>-142606196</v>
      </c>
      <c r="R27" s="172"/>
      <c r="S27" s="174"/>
      <c r="T27" s="175"/>
      <c r="U27" s="174"/>
      <c r="V27" s="173"/>
      <c r="W27" s="174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80"/>
      <c r="BH27" s="280"/>
      <c r="BI27" s="280"/>
      <c r="BJ27" s="280"/>
      <c r="BK27" s="280"/>
      <c r="BL27" s="280"/>
      <c r="BM27" s="280"/>
      <c r="BN27" s="280"/>
      <c r="BO27" s="280"/>
      <c r="BP27" s="280"/>
      <c r="BQ27" s="280"/>
      <c r="BR27" s="280"/>
      <c r="BS27" s="280"/>
      <c r="BT27" s="280"/>
      <c r="BU27" s="280"/>
      <c r="BV27" s="280"/>
      <c r="BW27" s="280"/>
      <c r="BX27" s="280"/>
      <c r="BY27" s="280"/>
      <c r="BZ27" s="280"/>
      <c r="CA27" s="280"/>
      <c r="CB27" s="280"/>
      <c r="CC27" s="280"/>
      <c r="CD27" s="280"/>
      <c r="CE27" s="280"/>
      <c r="CF27" s="280"/>
      <c r="CG27" s="280"/>
      <c r="CH27" s="280"/>
      <c r="CI27" s="280"/>
      <c r="CJ27" s="280"/>
      <c r="CK27" s="280"/>
      <c r="CL27" s="280"/>
      <c r="CM27" s="280"/>
      <c r="CN27" s="280"/>
      <c r="CO27" s="280"/>
      <c r="CP27" s="280"/>
      <c r="CQ27" s="280"/>
      <c r="CR27" s="280"/>
      <c r="CS27" s="280"/>
      <c r="CT27" s="280"/>
      <c r="CU27" s="280"/>
      <c r="CV27" s="280"/>
      <c r="CW27" s="280"/>
      <c r="CX27" s="280"/>
      <c r="CY27" s="280"/>
      <c r="CZ27" s="280"/>
      <c r="DA27" s="280"/>
      <c r="DB27" s="280"/>
      <c r="DC27" s="280"/>
      <c r="DD27" s="280"/>
      <c r="DE27" s="280"/>
      <c r="DF27" s="280"/>
      <c r="DG27" s="280"/>
      <c r="DH27" s="280"/>
      <c r="DI27" s="280"/>
      <c r="DJ27" s="280"/>
      <c r="DK27" s="280"/>
      <c r="DL27" s="280"/>
      <c r="DM27" s="280"/>
      <c r="DN27" s="280"/>
      <c r="DO27" s="280"/>
      <c r="DP27" s="280"/>
      <c r="DQ27" s="280"/>
      <c r="DR27" s="280"/>
      <c r="DS27" s="280"/>
      <c r="DT27" s="280"/>
      <c r="DU27" s="280"/>
      <c r="DV27" s="280"/>
      <c r="DW27" s="280"/>
      <c r="DX27" s="280"/>
      <c r="DY27" s="280"/>
      <c r="DZ27" s="280"/>
      <c r="EA27" s="280"/>
      <c r="EB27" s="280"/>
      <c r="EC27" s="280"/>
      <c r="ED27" s="280"/>
      <c r="EE27" s="280"/>
      <c r="EF27" s="280"/>
      <c r="EG27" s="280"/>
      <c r="EH27" s="280"/>
      <c r="EI27" s="280"/>
      <c r="EJ27" s="280"/>
      <c r="EK27" s="280"/>
      <c r="EL27" s="280"/>
      <c r="EM27" s="280"/>
      <c r="EN27" s="280"/>
      <c r="EO27" s="280"/>
      <c r="EP27" s="280"/>
      <c r="EQ27" s="280"/>
      <c r="ER27" s="280"/>
      <c r="ES27" s="280"/>
      <c r="ET27" s="280"/>
      <c r="EU27" s="280"/>
      <c r="EV27" s="280"/>
      <c r="EW27" s="280"/>
      <c r="EX27" s="280"/>
      <c r="EY27" s="280"/>
      <c r="EZ27" s="280"/>
      <c r="FA27" s="280"/>
      <c r="FB27" s="280"/>
      <c r="FC27" s="280"/>
      <c r="FD27" s="280"/>
      <c r="FE27" s="280"/>
      <c r="FF27" s="280"/>
      <c r="FG27" s="280"/>
      <c r="FH27" s="280"/>
      <c r="FI27" s="280"/>
      <c r="FJ27" s="280"/>
      <c r="FK27" s="280"/>
      <c r="FL27" s="280"/>
      <c r="FM27" s="280"/>
      <c r="FN27" s="280"/>
      <c r="FO27" s="280"/>
      <c r="FP27" s="280"/>
      <c r="FQ27" s="280"/>
      <c r="FR27" s="280"/>
      <c r="FS27" s="280"/>
      <c r="FT27" s="280"/>
      <c r="FU27" s="280"/>
      <c r="FV27" s="280"/>
      <c r="FW27" s="280"/>
      <c r="FX27" s="280"/>
      <c r="FY27" s="280"/>
      <c r="FZ27" s="280"/>
      <c r="GA27" s="280"/>
      <c r="GB27" s="280"/>
      <c r="GC27" s="280"/>
      <c r="GD27" s="280"/>
      <c r="GE27" s="280"/>
      <c r="GF27" s="280"/>
      <c r="GG27" s="280"/>
      <c r="GH27" s="280"/>
      <c r="GI27" s="280"/>
      <c r="GJ27" s="280"/>
      <c r="GK27" s="280"/>
      <c r="GL27" s="280"/>
      <c r="GM27" s="280"/>
      <c r="GN27" s="280"/>
      <c r="GO27" s="280"/>
      <c r="GP27" s="280"/>
      <c r="GQ27" s="280"/>
      <c r="GR27" s="280"/>
      <c r="GS27" s="280"/>
      <c r="GT27" s="280"/>
      <c r="GU27" s="280"/>
      <c r="GV27" s="280"/>
      <c r="GW27" s="280"/>
      <c r="GX27" s="280"/>
      <c r="GY27" s="280"/>
      <c r="GZ27" s="280"/>
      <c r="HA27" s="280"/>
      <c r="HB27" s="280"/>
      <c r="HC27" s="280"/>
      <c r="HD27" s="280"/>
      <c r="HE27" s="280"/>
      <c r="HF27" s="280"/>
      <c r="HG27" s="280"/>
      <c r="HH27" s="280"/>
      <c r="HI27" s="280"/>
      <c r="HJ27" s="280"/>
      <c r="HK27" s="280"/>
      <c r="HL27" s="280"/>
      <c r="HM27" s="280"/>
      <c r="HN27" s="280"/>
      <c r="HO27" s="280"/>
      <c r="HP27" s="280"/>
      <c r="HQ27" s="280"/>
      <c r="HR27" s="280"/>
      <c r="HS27" s="280"/>
      <c r="HT27" s="280"/>
      <c r="HU27" s="280"/>
      <c r="HV27" s="280"/>
      <c r="HW27" s="280"/>
      <c r="HX27" s="280"/>
      <c r="HY27" s="280"/>
      <c r="HZ27" s="280"/>
      <c r="IA27" s="280"/>
      <c r="IB27" s="280"/>
      <c r="IC27" s="280"/>
      <c r="ID27" s="280"/>
      <c r="IE27" s="280"/>
      <c r="IF27" s="280"/>
      <c r="IG27" s="280"/>
      <c r="IH27" s="280"/>
      <c r="II27" s="280"/>
      <c r="IJ27" s="280"/>
      <c r="IK27" s="280"/>
      <c r="IL27" s="280"/>
      <c r="IM27" s="280"/>
      <c r="IN27" s="280"/>
      <c r="IO27" s="280"/>
      <c r="IP27" s="280"/>
      <c r="IQ27" s="280"/>
      <c r="IR27" s="280"/>
      <c r="IS27" s="280"/>
      <c r="IT27" s="280"/>
      <c r="IU27" s="280"/>
      <c r="IV27" s="280"/>
      <c r="IW27" s="280"/>
      <c r="IX27" s="280"/>
      <c r="IY27" s="280"/>
      <c r="IZ27" s="280"/>
      <c r="JA27" s="280"/>
      <c r="JB27" s="280"/>
      <c r="JC27" s="280"/>
      <c r="JD27" s="280"/>
      <c r="JE27" s="280"/>
      <c r="JF27" s="280"/>
      <c r="JG27" s="280"/>
      <c r="JH27" s="280"/>
      <c r="JI27" s="280"/>
      <c r="JJ27" s="280"/>
      <c r="JK27" s="280"/>
      <c r="JL27" s="280"/>
      <c r="JM27" s="280"/>
      <c r="JN27" s="280"/>
      <c r="JO27" s="280"/>
      <c r="JP27" s="280"/>
      <c r="JQ27" s="280"/>
      <c r="JR27" s="280"/>
      <c r="JS27" s="280"/>
      <c r="JT27" s="280"/>
      <c r="JU27" s="280"/>
      <c r="JV27" s="280"/>
      <c r="JW27" s="280"/>
      <c r="JX27" s="280"/>
      <c r="JY27" s="280"/>
      <c r="JZ27" s="280"/>
      <c r="KA27" s="280"/>
      <c r="KB27" s="280"/>
      <c r="KC27" s="280"/>
      <c r="KD27" s="280"/>
      <c r="KE27" s="280"/>
      <c r="KF27" s="280"/>
      <c r="KG27" s="280"/>
      <c r="KH27" s="280"/>
      <c r="KI27" s="280"/>
      <c r="KJ27" s="280"/>
      <c r="KK27" s="280"/>
      <c r="KL27" s="280"/>
      <c r="KM27" s="280"/>
      <c r="KN27" s="280"/>
      <c r="KO27" s="280"/>
      <c r="KP27" s="280"/>
      <c r="KQ27" s="280"/>
      <c r="KR27" s="280"/>
      <c r="KS27" s="280"/>
      <c r="KT27" s="280"/>
      <c r="KU27" s="280"/>
      <c r="KV27" s="280"/>
      <c r="KW27" s="280"/>
      <c r="KX27" s="280"/>
      <c r="KY27" s="280"/>
      <c r="KZ27" s="280"/>
      <c r="LA27" s="280"/>
      <c r="LB27" s="280"/>
      <c r="LC27" s="280"/>
      <c r="LD27" s="280"/>
      <c r="LE27" s="280"/>
      <c r="LF27" s="280"/>
      <c r="LG27" s="280"/>
      <c r="LH27" s="280"/>
      <c r="LI27" s="280"/>
      <c r="LJ27" s="280"/>
      <c r="LK27" s="280"/>
      <c r="LL27" s="280"/>
      <c r="LM27" s="280"/>
      <c r="LN27" s="280"/>
      <c r="LO27" s="280"/>
      <c r="LP27" s="280"/>
      <c r="LQ27" s="280"/>
      <c r="LR27" s="280"/>
      <c r="LS27" s="280"/>
      <c r="LT27" s="280"/>
      <c r="LU27" s="280"/>
      <c r="LV27" s="280"/>
      <c r="LW27" s="280"/>
      <c r="LX27" s="280"/>
      <c r="LY27" s="280"/>
      <c r="LZ27" s="280"/>
      <c r="MA27" s="280"/>
      <c r="MB27" s="280"/>
      <c r="MC27" s="280"/>
      <c r="MD27" s="280"/>
      <c r="ME27" s="280"/>
      <c r="MF27" s="280"/>
      <c r="MG27" s="280"/>
      <c r="MH27" s="280"/>
      <c r="MI27" s="280"/>
      <c r="MJ27" s="280"/>
      <c r="MK27" s="280"/>
      <c r="ML27" s="280"/>
      <c r="MM27" s="280"/>
      <c r="MN27" s="280"/>
      <c r="MO27" s="280"/>
      <c r="MP27" s="280"/>
      <c r="MQ27" s="280"/>
      <c r="MR27" s="280"/>
      <c r="MS27" s="280"/>
      <c r="MT27" s="280"/>
      <c r="MU27" s="280"/>
      <c r="MV27" s="280"/>
      <c r="MW27" s="280"/>
      <c r="MX27" s="280"/>
      <c r="MY27" s="280"/>
      <c r="MZ27" s="280"/>
      <c r="NA27" s="280"/>
      <c r="NB27" s="280"/>
      <c r="NC27" s="280"/>
      <c r="ND27" s="280"/>
      <c r="NE27" s="280"/>
      <c r="NF27" s="280"/>
      <c r="NG27" s="280"/>
      <c r="NH27" s="280"/>
      <c r="NI27" s="280"/>
      <c r="NJ27" s="280"/>
      <c r="NK27" s="280"/>
      <c r="NL27" s="280"/>
      <c r="NM27" s="280"/>
      <c r="NN27" s="280"/>
      <c r="NO27" s="280"/>
      <c r="NP27" s="280"/>
      <c r="NQ27" s="280"/>
      <c r="NR27" s="280"/>
      <c r="NS27" s="280"/>
      <c r="NT27" s="280"/>
      <c r="NU27" s="280"/>
      <c r="NV27" s="280"/>
      <c r="NW27" s="280"/>
      <c r="NX27" s="280"/>
      <c r="NY27" s="280"/>
      <c r="NZ27" s="280"/>
      <c r="OA27" s="280"/>
      <c r="OB27" s="280"/>
      <c r="OC27" s="280"/>
      <c r="OD27" s="280"/>
      <c r="OE27" s="280"/>
      <c r="OF27" s="280"/>
      <c r="OG27" s="280"/>
      <c r="OH27" s="280"/>
      <c r="OI27" s="280"/>
      <c r="OJ27" s="280"/>
      <c r="OK27" s="280"/>
      <c r="OL27" s="280"/>
      <c r="OM27" s="280"/>
      <c r="ON27" s="280"/>
      <c r="OO27" s="280"/>
      <c r="OP27" s="280"/>
      <c r="OQ27" s="280"/>
      <c r="OR27" s="280"/>
      <c r="OS27" s="280"/>
      <c r="OT27" s="280"/>
      <c r="OU27" s="280"/>
      <c r="OV27" s="280"/>
      <c r="OW27" s="280"/>
      <c r="OX27" s="280"/>
      <c r="OY27" s="280"/>
      <c r="OZ27" s="280"/>
      <c r="PA27" s="280"/>
      <c r="PB27" s="280"/>
      <c r="PC27" s="280"/>
      <c r="PD27" s="280"/>
      <c r="PE27" s="280"/>
      <c r="PF27" s="280"/>
      <c r="PG27" s="280"/>
      <c r="PH27" s="280"/>
      <c r="PI27" s="280"/>
      <c r="PJ27" s="280"/>
      <c r="PK27" s="280"/>
      <c r="PL27" s="280"/>
      <c r="PM27" s="280"/>
      <c r="PN27" s="280"/>
      <c r="PO27" s="280"/>
      <c r="PP27" s="280"/>
      <c r="PQ27" s="280"/>
      <c r="PR27" s="280"/>
      <c r="PS27" s="280"/>
      <c r="PT27" s="280"/>
      <c r="PU27" s="280"/>
      <c r="PV27" s="280"/>
      <c r="PW27" s="280"/>
      <c r="PX27" s="280"/>
      <c r="PY27" s="280"/>
      <c r="PZ27" s="280"/>
      <c r="QA27" s="280"/>
      <c r="QB27" s="280"/>
      <c r="QC27" s="280"/>
      <c r="QD27" s="280"/>
      <c r="QE27" s="280"/>
      <c r="QF27" s="280"/>
      <c r="QG27" s="280"/>
      <c r="QH27" s="280"/>
      <c r="QI27" s="280"/>
      <c r="QJ27" s="280"/>
      <c r="QK27" s="280"/>
      <c r="QL27" s="280"/>
      <c r="QM27" s="280"/>
      <c r="QN27" s="280"/>
      <c r="QO27" s="280"/>
    </row>
    <row r="28" spans="1:457" s="53" customFormat="1" ht="21.75" customHeight="1" x14ac:dyDescent="0.2">
      <c r="A28" s="172" t="s">
        <v>110</v>
      </c>
      <c r="B28" s="51"/>
      <c r="C28" s="183">
        <v>4500000</v>
      </c>
      <c r="D28" s="184"/>
      <c r="E28" s="183">
        <v>32609810250</v>
      </c>
      <c r="F28" s="184"/>
      <c r="G28" s="183">
        <v>30516254536</v>
      </c>
      <c r="H28" s="184"/>
      <c r="I28" s="186">
        <f t="shared" si="0"/>
        <v>2093555714</v>
      </c>
      <c r="J28" s="184"/>
      <c r="K28" s="173">
        <v>4500000</v>
      </c>
      <c r="L28" s="184"/>
      <c r="M28" s="183">
        <v>32609810250</v>
      </c>
      <c r="N28" s="184"/>
      <c r="O28" s="173">
        <v>30932979635</v>
      </c>
      <c r="P28" s="184"/>
      <c r="Q28" s="275">
        <f t="shared" si="1"/>
        <v>1676830615</v>
      </c>
      <c r="R28" s="172"/>
      <c r="S28" s="174"/>
      <c r="T28" s="175"/>
      <c r="U28" s="174"/>
      <c r="V28" s="173"/>
      <c r="W28" s="174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280"/>
      <c r="CG28" s="280"/>
      <c r="CH28" s="280"/>
      <c r="CI28" s="280"/>
      <c r="CJ28" s="280"/>
      <c r="CK28" s="280"/>
      <c r="CL28" s="280"/>
      <c r="CM28" s="280"/>
      <c r="CN28" s="280"/>
      <c r="CO28" s="280"/>
      <c r="CP28" s="280"/>
      <c r="CQ28" s="280"/>
      <c r="CR28" s="280"/>
      <c r="CS28" s="280"/>
      <c r="CT28" s="280"/>
      <c r="CU28" s="280"/>
      <c r="CV28" s="280"/>
      <c r="CW28" s="280"/>
      <c r="CX28" s="280"/>
      <c r="CY28" s="280"/>
      <c r="CZ28" s="280"/>
      <c r="DA28" s="280"/>
      <c r="DB28" s="280"/>
      <c r="DC28" s="280"/>
      <c r="DD28" s="280"/>
      <c r="DE28" s="280"/>
      <c r="DF28" s="280"/>
      <c r="DG28" s="280"/>
      <c r="DH28" s="280"/>
      <c r="DI28" s="280"/>
      <c r="DJ28" s="280"/>
      <c r="DK28" s="280"/>
      <c r="DL28" s="280"/>
      <c r="DM28" s="280"/>
      <c r="DN28" s="280"/>
      <c r="DO28" s="280"/>
      <c r="DP28" s="280"/>
      <c r="DQ28" s="280"/>
      <c r="DR28" s="280"/>
      <c r="DS28" s="280"/>
      <c r="DT28" s="280"/>
      <c r="DU28" s="280"/>
      <c r="DV28" s="280"/>
      <c r="DW28" s="280"/>
      <c r="DX28" s="280"/>
      <c r="DY28" s="280"/>
      <c r="DZ28" s="280"/>
      <c r="EA28" s="280"/>
      <c r="EB28" s="280"/>
      <c r="EC28" s="280"/>
      <c r="ED28" s="280"/>
      <c r="EE28" s="280"/>
      <c r="EF28" s="280"/>
      <c r="EG28" s="280"/>
      <c r="EH28" s="280"/>
      <c r="EI28" s="280"/>
      <c r="EJ28" s="280"/>
      <c r="EK28" s="280"/>
      <c r="EL28" s="280"/>
      <c r="EM28" s="280"/>
      <c r="EN28" s="280"/>
      <c r="EO28" s="280"/>
      <c r="EP28" s="280"/>
      <c r="EQ28" s="280"/>
      <c r="ER28" s="280"/>
      <c r="ES28" s="280"/>
      <c r="ET28" s="280"/>
      <c r="EU28" s="280"/>
      <c r="EV28" s="280"/>
      <c r="EW28" s="280"/>
      <c r="EX28" s="280"/>
      <c r="EY28" s="280"/>
      <c r="EZ28" s="280"/>
      <c r="FA28" s="280"/>
      <c r="FB28" s="280"/>
      <c r="FC28" s="280"/>
      <c r="FD28" s="280"/>
      <c r="FE28" s="280"/>
      <c r="FF28" s="280"/>
      <c r="FG28" s="280"/>
      <c r="FH28" s="280"/>
      <c r="FI28" s="280"/>
      <c r="FJ28" s="280"/>
      <c r="FK28" s="280"/>
      <c r="FL28" s="280"/>
      <c r="FM28" s="280"/>
      <c r="FN28" s="280"/>
      <c r="FO28" s="280"/>
      <c r="FP28" s="280"/>
      <c r="FQ28" s="280"/>
      <c r="FR28" s="280"/>
      <c r="FS28" s="280"/>
      <c r="FT28" s="280"/>
      <c r="FU28" s="280"/>
      <c r="FV28" s="280"/>
      <c r="FW28" s="280"/>
      <c r="FX28" s="280"/>
      <c r="FY28" s="280"/>
      <c r="FZ28" s="280"/>
      <c r="GA28" s="280"/>
      <c r="GB28" s="280"/>
      <c r="GC28" s="280"/>
      <c r="GD28" s="280"/>
      <c r="GE28" s="280"/>
      <c r="GF28" s="280"/>
      <c r="GG28" s="280"/>
      <c r="GH28" s="280"/>
      <c r="GI28" s="280"/>
      <c r="GJ28" s="280"/>
      <c r="GK28" s="280"/>
      <c r="GL28" s="280"/>
      <c r="GM28" s="280"/>
      <c r="GN28" s="280"/>
      <c r="GO28" s="280"/>
      <c r="GP28" s="280"/>
      <c r="GQ28" s="280"/>
      <c r="GR28" s="280"/>
      <c r="GS28" s="280"/>
      <c r="GT28" s="280"/>
      <c r="GU28" s="280"/>
      <c r="GV28" s="280"/>
      <c r="GW28" s="280"/>
      <c r="GX28" s="280"/>
      <c r="GY28" s="280"/>
      <c r="GZ28" s="280"/>
      <c r="HA28" s="280"/>
      <c r="HB28" s="280"/>
      <c r="HC28" s="280"/>
      <c r="HD28" s="280"/>
      <c r="HE28" s="280"/>
      <c r="HF28" s="280"/>
      <c r="HG28" s="280"/>
      <c r="HH28" s="280"/>
      <c r="HI28" s="280"/>
      <c r="HJ28" s="280"/>
      <c r="HK28" s="280"/>
      <c r="HL28" s="280"/>
      <c r="HM28" s="280"/>
      <c r="HN28" s="280"/>
      <c r="HO28" s="280"/>
      <c r="HP28" s="280"/>
      <c r="HQ28" s="280"/>
      <c r="HR28" s="280"/>
      <c r="HS28" s="280"/>
      <c r="HT28" s="280"/>
      <c r="HU28" s="280"/>
      <c r="HV28" s="280"/>
      <c r="HW28" s="280"/>
      <c r="HX28" s="280"/>
      <c r="HY28" s="280"/>
      <c r="HZ28" s="280"/>
      <c r="IA28" s="280"/>
      <c r="IB28" s="280"/>
      <c r="IC28" s="280"/>
      <c r="ID28" s="280"/>
      <c r="IE28" s="280"/>
      <c r="IF28" s="280"/>
      <c r="IG28" s="280"/>
      <c r="IH28" s="280"/>
      <c r="II28" s="280"/>
      <c r="IJ28" s="280"/>
      <c r="IK28" s="280"/>
      <c r="IL28" s="280"/>
      <c r="IM28" s="280"/>
      <c r="IN28" s="280"/>
      <c r="IO28" s="280"/>
      <c r="IP28" s="280"/>
      <c r="IQ28" s="280"/>
      <c r="IR28" s="280"/>
      <c r="IS28" s="280"/>
      <c r="IT28" s="280"/>
      <c r="IU28" s="280"/>
      <c r="IV28" s="280"/>
      <c r="IW28" s="280"/>
      <c r="IX28" s="280"/>
      <c r="IY28" s="280"/>
      <c r="IZ28" s="280"/>
      <c r="JA28" s="280"/>
      <c r="JB28" s="280"/>
      <c r="JC28" s="280"/>
      <c r="JD28" s="280"/>
      <c r="JE28" s="280"/>
      <c r="JF28" s="280"/>
      <c r="JG28" s="280"/>
      <c r="JH28" s="280"/>
      <c r="JI28" s="280"/>
      <c r="JJ28" s="280"/>
      <c r="JK28" s="280"/>
      <c r="JL28" s="280"/>
      <c r="JM28" s="280"/>
      <c r="JN28" s="280"/>
      <c r="JO28" s="280"/>
      <c r="JP28" s="280"/>
      <c r="JQ28" s="280"/>
      <c r="JR28" s="280"/>
      <c r="JS28" s="280"/>
      <c r="JT28" s="280"/>
      <c r="JU28" s="280"/>
      <c r="JV28" s="280"/>
      <c r="JW28" s="280"/>
      <c r="JX28" s="280"/>
      <c r="JY28" s="280"/>
      <c r="JZ28" s="280"/>
      <c r="KA28" s="280"/>
      <c r="KB28" s="280"/>
      <c r="KC28" s="280"/>
      <c r="KD28" s="280"/>
      <c r="KE28" s="280"/>
      <c r="KF28" s="280"/>
      <c r="KG28" s="280"/>
      <c r="KH28" s="280"/>
      <c r="KI28" s="280"/>
      <c r="KJ28" s="280"/>
      <c r="KK28" s="280"/>
      <c r="KL28" s="280"/>
      <c r="KM28" s="280"/>
      <c r="KN28" s="280"/>
      <c r="KO28" s="280"/>
      <c r="KP28" s="280"/>
      <c r="KQ28" s="280"/>
      <c r="KR28" s="280"/>
      <c r="KS28" s="280"/>
      <c r="KT28" s="280"/>
      <c r="KU28" s="280"/>
      <c r="KV28" s="280"/>
      <c r="KW28" s="280"/>
      <c r="KX28" s="280"/>
      <c r="KY28" s="280"/>
      <c r="KZ28" s="280"/>
      <c r="LA28" s="280"/>
      <c r="LB28" s="280"/>
      <c r="LC28" s="280"/>
      <c r="LD28" s="280"/>
      <c r="LE28" s="280"/>
      <c r="LF28" s="280"/>
      <c r="LG28" s="280"/>
      <c r="LH28" s="280"/>
      <c r="LI28" s="280"/>
      <c r="LJ28" s="280"/>
      <c r="LK28" s="280"/>
      <c r="LL28" s="280"/>
      <c r="LM28" s="280"/>
      <c r="LN28" s="280"/>
      <c r="LO28" s="280"/>
      <c r="LP28" s="280"/>
      <c r="LQ28" s="280"/>
      <c r="LR28" s="280"/>
      <c r="LS28" s="280"/>
      <c r="LT28" s="280"/>
      <c r="LU28" s="280"/>
      <c r="LV28" s="280"/>
      <c r="LW28" s="280"/>
      <c r="LX28" s="280"/>
      <c r="LY28" s="280"/>
      <c r="LZ28" s="280"/>
      <c r="MA28" s="280"/>
      <c r="MB28" s="280"/>
      <c r="MC28" s="280"/>
      <c r="MD28" s="280"/>
      <c r="ME28" s="280"/>
      <c r="MF28" s="280"/>
      <c r="MG28" s="280"/>
      <c r="MH28" s="280"/>
      <c r="MI28" s="280"/>
      <c r="MJ28" s="280"/>
      <c r="MK28" s="280"/>
      <c r="ML28" s="280"/>
      <c r="MM28" s="280"/>
      <c r="MN28" s="280"/>
      <c r="MO28" s="280"/>
      <c r="MP28" s="280"/>
      <c r="MQ28" s="280"/>
      <c r="MR28" s="280"/>
      <c r="MS28" s="280"/>
      <c r="MT28" s="280"/>
      <c r="MU28" s="280"/>
      <c r="MV28" s="280"/>
      <c r="MW28" s="280"/>
      <c r="MX28" s="280"/>
      <c r="MY28" s="280"/>
      <c r="MZ28" s="280"/>
      <c r="NA28" s="280"/>
      <c r="NB28" s="280"/>
      <c r="NC28" s="280"/>
      <c r="ND28" s="280"/>
      <c r="NE28" s="280"/>
      <c r="NF28" s="280"/>
      <c r="NG28" s="280"/>
      <c r="NH28" s="280"/>
      <c r="NI28" s="280"/>
      <c r="NJ28" s="280"/>
      <c r="NK28" s="280"/>
      <c r="NL28" s="280"/>
      <c r="NM28" s="280"/>
      <c r="NN28" s="280"/>
      <c r="NO28" s="280"/>
      <c r="NP28" s="280"/>
      <c r="NQ28" s="280"/>
      <c r="NR28" s="280"/>
      <c r="NS28" s="280"/>
      <c r="NT28" s="280"/>
      <c r="NU28" s="280"/>
      <c r="NV28" s="280"/>
      <c r="NW28" s="280"/>
      <c r="NX28" s="280"/>
      <c r="NY28" s="280"/>
      <c r="NZ28" s="280"/>
      <c r="OA28" s="280"/>
      <c r="OB28" s="280"/>
      <c r="OC28" s="280"/>
      <c r="OD28" s="280"/>
      <c r="OE28" s="280"/>
      <c r="OF28" s="280"/>
      <c r="OG28" s="280"/>
      <c r="OH28" s="280"/>
      <c r="OI28" s="280"/>
      <c r="OJ28" s="280"/>
      <c r="OK28" s="280"/>
      <c r="OL28" s="280"/>
      <c r="OM28" s="280"/>
      <c r="ON28" s="280"/>
      <c r="OO28" s="280"/>
      <c r="OP28" s="280"/>
      <c r="OQ28" s="280"/>
      <c r="OR28" s="280"/>
      <c r="OS28" s="280"/>
      <c r="OT28" s="280"/>
      <c r="OU28" s="280"/>
      <c r="OV28" s="280"/>
      <c r="OW28" s="280"/>
      <c r="OX28" s="280"/>
      <c r="OY28" s="280"/>
      <c r="OZ28" s="280"/>
      <c r="PA28" s="280"/>
      <c r="PB28" s="280"/>
      <c r="PC28" s="280"/>
      <c r="PD28" s="280"/>
      <c r="PE28" s="280"/>
      <c r="PF28" s="280"/>
      <c r="PG28" s="280"/>
      <c r="PH28" s="280"/>
      <c r="PI28" s="280"/>
      <c r="PJ28" s="280"/>
      <c r="PK28" s="280"/>
      <c r="PL28" s="280"/>
      <c r="PM28" s="280"/>
      <c r="PN28" s="280"/>
      <c r="PO28" s="280"/>
      <c r="PP28" s="280"/>
      <c r="PQ28" s="280"/>
      <c r="PR28" s="280"/>
      <c r="PS28" s="280"/>
      <c r="PT28" s="280"/>
      <c r="PU28" s="280"/>
      <c r="PV28" s="280"/>
      <c r="PW28" s="280"/>
      <c r="PX28" s="280"/>
      <c r="PY28" s="280"/>
      <c r="PZ28" s="280"/>
      <c r="QA28" s="280"/>
      <c r="QB28" s="280"/>
      <c r="QC28" s="280"/>
      <c r="QD28" s="280"/>
      <c r="QE28" s="280"/>
      <c r="QF28" s="280"/>
      <c r="QG28" s="280"/>
      <c r="QH28" s="280"/>
      <c r="QI28" s="280"/>
      <c r="QJ28" s="280"/>
      <c r="QK28" s="280"/>
      <c r="QL28" s="280"/>
      <c r="QM28" s="280"/>
      <c r="QN28" s="280"/>
      <c r="QO28" s="280"/>
    </row>
    <row r="29" spans="1:457" s="53" customFormat="1" ht="21.75" customHeight="1" x14ac:dyDescent="0.2">
      <c r="A29" s="172" t="s">
        <v>144</v>
      </c>
      <c r="B29" s="51"/>
      <c r="C29" s="183">
        <v>75</v>
      </c>
      <c r="D29" s="184"/>
      <c r="E29" s="183">
        <v>6261770</v>
      </c>
      <c r="F29" s="184"/>
      <c r="G29" s="183">
        <v>4784114</v>
      </c>
      <c r="H29" s="184"/>
      <c r="I29" s="186">
        <f t="shared" si="0"/>
        <v>1477656</v>
      </c>
      <c r="J29" s="184"/>
      <c r="K29" s="173">
        <v>75</v>
      </c>
      <c r="L29" s="184"/>
      <c r="M29" s="183">
        <v>6261770</v>
      </c>
      <c r="N29" s="184"/>
      <c r="O29" s="173">
        <v>4112010</v>
      </c>
      <c r="P29" s="184"/>
      <c r="Q29" s="275">
        <f t="shared" si="1"/>
        <v>2149760</v>
      </c>
      <c r="R29" s="172"/>
      <c r="S29" s="174"/>
      <c r="T29" s="175"/>
      <c r="U29" s="174"/>
      <c r="V29" s="173"/>
      <c r="W29" s="174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  <c r="BN29" s="280"/>
      <c r="BO29" s="280"/>
      <c r="BP29" s="280"/>
      <c r="BQ29" s="280"/>
      <c r="BR29" s="280"/>
      <c r="BS29" s="280"/>
      <c r="BT29" s="280"/>
      <c r="BU29" s="280"/>
      <c r="BV29" s="280"/>
      <c r="BW29" s="280"/>
      <c r="BX29" s="280"/>
      <c r="BY29" s="280"/>
      <c r="BZ29" s="280"/>
      <c r="CA29" s="280"/>
      <c r="CB29" s="280"/>
      <c r="CC29" s="280"/>
      <c r="CD29" s="280"/>
      <c r="CE29" s="280"/>
      <c r="CF29" s="280"/>
      <c r="CG29" s="280"/>
      <c r="CH29" s="280"/>
      <c r="CI29" s="280"/>
      <c r="CJ29" s="280"/>
      <c r="CK29" s="280"/>
      <c r="CL29" s="280"/>
      <c r="CM29" s="280"/>
      <c r="CN29" s="280"/>
      <c r="CO29" s="280"/>
      <c r="CP29" s="280"/>
      <c r="CQ29" s="280"/>
      <c r="CR29" s="280"/>
      <c r="CS29" s="280"/>
      <c r="CT29" s="280"/>
      <c r="CU29" s="280"/>
      <c r="CV29" s="280"/>
      <c r="CW29" s="280"/>
      <c r="CX29" s="280"/>
      <c r="CY29" s="280"/>
      <c r="CZ29" s="280"/>
      <c r="DA29" s="280"/>
      <c r="DB29" s="280"/>
      <c r="DC29" s="280"/>
      <c r="DD29" s="280"/>
      <c r="DE29" s="280"/>
      <c r="DF29" s="280"/>
      <c r="DG29" s="280"/>
      <c r="DH29" s="280"/>
      <c r="DI29" s="280"/>
      <c r="DJ29" s="280"/>
      <c r="DK29" s="280"/>
      <c r="DL29" s="280"/>
      <c r="DM29" s="280"/>
      <c r="DN29" s="280"/>
      <c r="DO29" s="280"/>
      <c r="DP29" s="280"/>
      <c r="DQ29" s="280"/>
      <c r="DR29" s="280"/>
      <c r="DS29" s="280"/>
      <c r="DT29" s="280"/>
      <c r="DU29" s="280"/>
      <c r="DV29" s="280"/>
      <c r="DW29" s="280"/>
      <c r="DX29" s="280"/>
      <c r="DY29" s="280"/>
      <c r="DZ29" s="280"/>
      <c r="EA29" s="280"/>
      <c r="EB29" s="280"/>
      <c r="EC29" s="280"/>
      <c r="ED29" s="280"/>
      <c r="EE29" s="280"/>
      <c r="EF29" s="280"/>
      <c r="EG29" s="280"/>
      <c r="EH29" s="280"/>
      <c r="EI29" s="280"/>
      <c r="EJ29" s="280"/>
      <c r="EK29" s="280"/>
      <c r="EL29" s="280"/>
      <c r="EM29" s="280"/>
      <c r="EN29" s="280"/>
      <c r="EO29" s="280"/>
      <c r="EP29" s="280"/>
      <c r="EQ29" s="280"/>
      <c r="ER29" s="280"/>
      <c r="ES29" s="280"/>
      <c r="ET29" s="280"/>
      <c r="EU29" s="280"/>
      <c r="EV29" s="280"/>
      <c r="EW29" s="280"/>
      <c r="EX29" s="280"/>
      <c r="EY29" s="280"/>
      <c r="EZ29" s="280"/>
      <c r="FA29" s="280"/>
      <c r="FB29" s="280"/>
      <c r="FC29" s="280"/>
      <c r="FD29" s="280"/>
      <c r="FE29" s="280"/>
      <c r="FF29" s="280"/>
      <c r="FG29" s="280"/>
      <c r="FH29" s="280"/>
      <c r="FI29" s="280"/>
      <c r="FJ29" s="280"/>
      <c r="FK29" s="280"/>
      <c r="FL29" s="280"/>
      <c r="FM29" s="280"/>
      <c r="FN29" s="280"/>
      <c r="FO29" s="280"/>
      <c r="FP29" s="280"/>
      <c r="FQ29" s="280"/>
      <c r="FR29" s="280"/>
      <c r="FS29" s="280"/>
      <c r="FT29" s="280"/>
      <c r="FU29" s="280"/>
      <c r="FV29" s="280"/>
      <c r="FW29" s="280"/>
      <c r="FX29" s="280"/>
      <c r="FY29" s="280"/>
      <c r="FZ29" s="280"/>
      <c r="GA29" s="280"/>
      <c r="GB29" s="280"/>
      <c r="GC29" s="280"/>
      <c r="GD29" s="280"/>
      <c r="GE29" s="280"/>
      <c r="GF29" s="280"/>
      <c r="GG29" s="280"/>
      <c r="GH29" s="280"/>
      <c r="GI29" s="280"/>
      <c r="GJ29" s="280"/>
      <c r="GK29" s="280"/>
      <c r="GL29" s="280"/>
      <c r="GM29" s="280"/>
      <c r="GN29" s="280"/>
      <c r="GO29" s="280"/>
      <c r="GP29" s="280"/>
      <c r="GQ29" s="280"/>
      <c r="GR29" s="280"/>
      <c r="GS29" s="280"/>
      <c r="GT29" s="280"/>
      <c r="GU29" s="280"/>
      <c r="GV29" s="280"/>
      <c r="GW29" s="280"/>
      <c r="GX29" s="280"/>
      <c r="GY29" s="280"/>
      <c r="GZ29" s="280"/>
      <c r="HA29" s="280"/>
      <c r="HB29" s="280"/>
      <c r="HC29" s="280"/>
      <c r="HD29" s="280"/>
      <c r="HE29" s="280"/>
      <c r="HF29" s="280"/>
      <c r="HG29" s="280"/>
      <c r="HH29" s="280"/>
      <c r="HI29" s="280"/>
      <c r="HJ29" s="280"/>
      <c r="HK29" s="280"/>
      <c r="HL29" s="280"/>
      <c r="HM29" s="280"/>
      <c r="HN29" s="280"/>
      <c r="HO29" s="280"/>
      <c r="HP29" s="280"/>
      <c r="HQ29" s="280"/>
      <c r="HR29" s="280"/>
      <c r="HS29" s="280"/>
      <c r="HT29" s="280"/>
      <c r="HU29" s="280"/>
      <c r="HV29" s="280"/>
      <c r="HW29" s="280"/>
      <c r="HX29" s="280"/>
      <c r="HY29" s="280"/>
      <c r="HZ29" s="280"/>
      <c r="IA29" s="280"/>
      <c r="IB29" s="280"/>
      <c r="IC29" s="280"/>
      <c r="ID29" s="280"/>
      <c r="IE29" s="280"/>
      <c r="IF29" s="280"/>
      <c r="IG29" s="280"/>
      <c r="IH29" s="280"/>
      <c r="II29" s="280"/>
      <c r="IJ29" s="280"/>
      <c r="IK29" s="280"/>
      <c r="IL29" s="280"/>
      <c r="IM29" s="280"/>
      <c r="IN29" s="280"/>
      <c r="IO29" s="280"/>
      <c r="IP29" s="280"/>
      <c r="IQ29" s="280"/>
      <c r="IR29" s="280"/>
      <c r="IS29" s="280"/>
      <c r="IT29" s="280"/>
      <c r="IU29" s="280"/>
      <c r="IV29" s="280"/>
      <c r="IW29" s="280"/>
      <c r="IX29" s="280"/>
      <c r="IY29" s="280"/>
      <c r="IZ29" s="280"/>
      <c r="JA29" s="280"/>
      <c r="JB29" s="280"/>
      <c r="JC29" s="280"/>
      <c r="JD29" s="280"/>
      <c r="JE29" s="280"/>
      <c r="JF29" s="280"/>
      <c r="JG29" s="280"/>
      <c r="JH29" s="280"/>
      <c r="JI29" s="280"/>
      <c r="JJ29" s="280"/>
      <c r="JK29" s="280"/>
      <c r="JL29" s="280"/>
      <c r="JM29" s="280"/>
      <c r="JN29" s="280"/>
      <c r="JO29" s="280"/>
      <c r="JP29" s="280"/>
      <c r="JQ29" s="280"/>
      <c r="JR29" s="280"/>
      <c r="JS29" s="280"/>
      <c r="JT29" s="280"/>
      <c r="JU29" s="280"/>
      <c r="JV29" s="280"/>
      <c r="JW29" s="280"/>
      <c r="JX29" s="280"/>
      <c r="JY29" s="280"/>
      <c r="JZ29" s="280"/>
      <c r="KA29" s="280"/>
      <c r="KB29" s="280"/>
      <c r="KC29" s="280"/>
      <c r="KD29" s="280"/>
      <c r="KE29" s="280"/>
      <c r="KF29" s="280"/>
      <c r="KG29" s="280"/>
      <c r="KH29" s="280"/>
      <c r="KI29" s="280"/>
      <c r="KJ29" s="280"/>
      <c r="KK29" s="280"/>
      <c r="KL29" s="280"/>
      <c r="KM29" s="280"/>
      <c r="KN29" s="280"/>
      <c r="KO29" s="280"/>
      <c r="KP29" s="280"/>
      <c r="KQ29" s="280"/>
      <c r="KR29" s="280"/>
      <c r="KS29" s="280"/>
      <c r="KT29" s="280"/>
      <c r="KU29" s="280"/>
      <c r="KV29" s="280"/>
      <c r="KW29" s="280"/>
      <c r="KX29" s="280"/>
      <c r="KY29" s="280"/>
      <c r="KZ29" s="280"/>
      <c r="LA29" s="280"/>
      <c r="LB29" s="280"/>
      <c r="LC29" s="280"/>
      <c r="LD29" s="280"/>
      <c r="LE29" s="280"/>
      <c r="LF29" s="280"/>
      <c r="LG29" s="280"/>
      <c r="LH29" s="280"/>
      <c r="LI29" s="280"/>
      <c r="LJ29" s="280"/>
      <c r="LK29" s="280"/>
      <c r="LL29" s="280"/>
      <c r="LM29" s="280"/>
      <c r="LN29" s="280"/>
      <c r="LO29" s="280"/>
      <c r="LP29" s="280"/>
      <c r="LQ29" s="280"/>
      <c r="LR29" s="280"/>
      <c r="LS29" s="280"/>
      <c r="LT29" s="280"/>
      <c r="LU29" s="280"/>
      <c r="LV29" s="280"/>
      <c r="LW29" s="280"/>
      <c r="LX29" s="280"/>
      <c r="LY29" s="280"/>
      <c r="LZ29" s="280"/>
      <c r="MA29" s="280"/>
      <c r="MB29" s="280"/>
      <c r="MC29" s="280"/>
      <c r="MD29" s="280"/>
      <c r="ME29" s="280"/>
      <c r="MF29" s="280"/>
      <c r="MG29" s="280"/>
      <c r="MH29" s="280"/>
      <c r="MI29" s="280"/>
      <c r="MJ29" s="280"/>
      <c r="MK29" s="280"/>
      <c r="ML29" s="280"/>
      <c r="MM29" s="280"/>
      <c r="MN29" s="280"/>
      <c r="MO29" s="280"/>
      <c r="MP29" s="280"/>
      <c r="MQ29" s="280"/>
      <c r="MR29" s="280"/>
      <c r="MS29" s="280"/>
      <c r="MT29" s="280"/>
      <c r="MU29" s="280"/>
      <c r="MV29" s="280"/>
      <c r="MW29" s="280"/>
      <c r="MX29" s="280"/>
      <c r="MY29" s="280"/>
      <c r="MZ29" s="280"/>
      <c r="NA29" s="280"/>
      <c r="NB29" s="280"/>
      <c r="NC29" s="280"/>
      <c r="ND29" s="280"/>
      <c r="NE29" s="280"/>
      <c r="NF29" s="280"/>
      <c r="NG29" s="280"/>
      <c r="NH29" s="280"/>
      <c r="NI29" s="280"/>
      <c r="NJ29" s="280"/>
      <c r="NK29" s="280"/>
      <c r="NL29" s="280"/>
      <c r="NM29" s="280"/>
      <c r="NN29" s="280"/>
      <c r="NO29" s="280"/>
      <c r="NP29" s="280"/>
      <c r="NQ29" s="280"/>
      <c r="NR29" s="280"/>
      <c r="NS29" s="280"/>
      <c r="NT29" s="280"/>
      <c r="NU29" s="280"/>
      <c r="NV29" s="280"/>
      <c r="NW29" s="280"/>
      <c r="NX29" s="280"/>
      <c r="NY29" s="280"/>
      <c r="NZ29" s="280"/>
      <c r="OA29" s="280"/>
      <c r="OB29" s="280"/>
      <c r="OC29" s="280"/>
      <c r="OD29" s="280"/>
      <c r="OE29" s="280"/>
      <c r="OF29" s="280"/>
      <c r="OG29" s="280"/>
      <c r="OH29" s="280"/>
      <c r="OI29" s="280"/>
      <c r="OJ29" s="280"/>
      <c r="OK29" s="280"/>
      <c r="OL29" s="280"/>
      <c r="OM29" s="280"/>
      <c r="ON29" s="280"/>
      <c r="OO29" s="280"/>
      <c r="OP29" s="280"/>
      <c r="OQ29" s="280"/>
      <c r="OR29" s="280"/>
      <c r="OS29" s="280"/>
      <c r="OT29" s="280"/>
      <c r="OU29" s="280"/>
      <c r="OV29" s="280"/>
      <c r="OW29" s="280"/>
      <c r="OX29" s="280"/>
      <c r="OY29" s="280"/>
      <c r="OZ29" s="280"/>
      <c r="PA29" s="280"/>
      <c r="PB29" s="280"/>
      <c r="PC29" s="280"/>
      <c r="PD29" s="280"/>
      <c r="PE29" s="280"/>
      <c r="PF29" s="280"/>
      <c r="PG29" s="280"/>
      <c r="PH29" s="280"/>
      <c r="PI29" s="280"/>
      <c r="PJ29" s="280"/>
      <c r="PK29" s="280"/>
      <c r="PL29" s="280"/>
      <c r="PM29" s="280"/>
      <c r="PN29" s="280"/>
      <c r="PO29" s="280"/>
      <c r="PP29" s="280"/>
      <c r="PQ29" s="280"/>
      <c r="PR29" s="280"/>
      <c r="PS29" s="280"/>
      <c r="PT29" s="280"/>
      <c r="PU29" s="280"/>
      <c r="PV29" s="280"/>
      <c r="PW29" s="280"/>
      <c r="PX29" s="280"/>
      <c r="PY29" s="280"/>
      <c r="PZ29" s="280"/>
      <c r="QA29" s="280"/>
      <c r="QB29" s="280"/>
      <c r="QC29" s="280"/>
      <c r="QD29" s="280"/>
      <c r="QE29" s="280"/>
      <c r="QF29" s="280"/>
      <c r="QG29" s="280"/>
      <c r="QH29" s="280"/>
      <c r="QI29" s="280"/>
      <c r="QJ29" s="280"/>
      <c r="QK29" s="280"/>
      <c r="QL29" s="280"/>
      <c r="QM29" s="280"/>
      <c r="QN29" s="280"/>
      <c r="QO29" s="280"/>
    </row>
    <row r="30" spans="1:457" s="53" customFormat="1" ht="21.75" customHeight="1" x14ac:dyDescent="0.2">
      <c r="A30" s="172" t="s">
        <v>111</v>
      </c>
      <c r="B30" s="51"/>
      <c r="C30" s="183">
        <v>420491</v>
      </c>
      <c r="D30" s="184"/>
      <c r="E30" s="183">
        <v>4618779318</v>
      </c>
      <c r="F30" s="184"/>
      <c r="G30" s="183">
        <v>4303818927</v>
      </c>
      <c r="H30" s="184"/>
      <c r="I30" s="186">
        <f t="shared" si="0"/>
        <v>314960391</v>
      </c>
      <c r="J30" s="184"/>
      <c r="K30" s="173">
        <v>420491</v>
      </c>
      <c r="L30" s="184"/>
      <c r="M30" s="183">
        <v>4618779318</v>
      </c>
      <c r="N30" s="184"/>
      <c r="O30" s="173">
        <v>4219249198</v>
      </c>
      <c r="P30" s="184"/>
      <c r="Q30" s="275">
        <f t="shared" si="1"/>
        <v>399530120</v>
      </c>
      <c r="R30" s="172"/>
      <c r="S30" s="174"/>
      <c r="T30" s="175"/>
      <c r="U30" s="174"/>
      <c r="V30" s="173"/>
      <c r="W30" s="174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0"/>
      <c r="BQ30" s="280"/>
      <c r="BR30" s="280"/>
      <c r="BS30" s="280"/>
      <c r="BT30" s="280"/>
      <c r="BU30" s="280"/>
      <c r="BV30" s="280"/>
      <c r="BW30" s="280"/>
      <c r="BX30" s="280"/>
      <c r="BY30" s="280"/>
      <c r="BZ30" s="280"/>
      <c r="CA30" s="280"/>
      <c r="CB30" s="280"/>
      <c r="CC30" s="280"/>
      <c r="CD30" s="280"/>
      <c r="CE30" s="280"/>
      <c r="CF30" s="280"/>
      <c r="CG30" s="280"/>
      <c r="CH30" s="280"/>
      <c r="CI30" s="280"/>
      <c r="CJ30" s="280"/>
      <c r="CK30" s="280"/>
      <c r="CL30" s="280"/>
      <c r="CM30" s="280"/>
      <c r="CN30" s="280"/>
      <c r="CO30" s="280"/>
      <c r="CP30" s="280"/>
      <c r="CQ30" s="280"/>
      <c r="CR30" s="280"/>
      <c r="CS30" s="280"/>
      <c r="CT30" s="280"/>
      <c r="CU30" s="280"/>
      <c r="CV30" s="280"/>
      <c r="CW30" s="280"/>
      <c r="CX30" s="280"/>
      <c r="CY30" s="280"/>
      <c r="CZ30" s="280"/>
      <c r="DA30" s="280"/>
      <c r="DB30" s="280"/>
      <c r="DC30" s="280"/>
      <c r="DD30" s="280"/>
      <c r="DE30" s="280"/>
      <c r="DF30" s="280"/>
      <c r="DG30" s="280"/>
      <c r="DH30" s="280"/>
      <c r="DI30" s="280"/>
      <c r="DJ30" s="280"/>
      <c r="DK30" s="280"/>
      <c r="DL30" s="280"/>
      <c r="DM30" s="280"/>
      <c r="DN30" s="280"/>
      <c r="DO30" s="280"/>
      <c r="DP30" s="280"/>
      <c r="DQ30" s="280"/>
      <c r="DR30" s="280"/>
      <c r="DS30" s="280"/>
      <c r="DT30" s="280"/>
      <c r="DU30" s="280"/>
      <c r="DV30" s="280"/>
      <c r="DW30" s="280"/>
      <c r="DX30" s="280"/>
      <c r="DY30" s="280"/>
      <c r="DZ30" s="280"/>
      <c r="EA30" s="280"/>
      <c r="EB30" s="280"/>
      <c r="EC30" s="280"/>
      <c r="ED30" s="280"/>
      <c r="EE30" s="280"/>
      <c r="EF30" s="280"/>
      <c r="EG30" s="280"/>
      <c r="EH30" s="280"/>
      <c r="EI30" s="280"/>
      <c r="EJ30" s="280"/>
      <c r="EK30" s="280"/>
      <c r="EL30" s="280"/>
      <c r="EM30" s="280"/>
      <c r="EN30" s="280"/>
      <c r="EO30" s="280"/>
      <c r="EP30" s="280"/>
      <c r="EQ30" s="280"/>
      <c r="ER30" s="280"/>
      <c r="ES30" s="280"/>
      <c r="ET30" s="280"/>
      <c r="EU30" s="280"/>
      <c r="EV30" s="280"/>
      <c r="EW30" s="280"/>
      <c r="EX30" s="280"/>
      <c r="EY30" s="280"/>
      <c r="EZ30" s="280"/>
      <c r="FA30" s="280"/>
      <c r="FB30" s="280"/>
      <c r="FC30" s="280"/>
      <c r="FD30" s="280"/>
      <c r="FE30" s="280"/>
      <c r="FF30" s="280"/>
      <c r="FG30" s="280"/>
      <c r="FH30" s="280"/>
      <c r="FI30" s="280"/>
      <c r="FJ30" s="280"/>
      <c r="FK30" s="280"/>
      <c r="FL30" s="280"/>
      <c r="FM30" s="280"/>
      <c r="FN30" s="280"/>
      <c r="FO30" s="280"/>
      <c r="FP30" s="280"/>
      <c r="FQ30" s="280"/>
      <c r="FR30" s="280"/>
      <c r="FS30" s="280"/>
      <c r="FT30" s="280"/>
      <c r="FU30" s="280"/>
      <c r="FV30" s="280"/>
      <c r="FW30" s="280"/>
      <c r="FX30" s="280"/>
      <c r="FY30" s="280"/>
      <c r="FZ30" s="280"/>
      <c r="GA30" s="280"/>
      <c r="GB30" s="280"/>
      <c r="GC30" s="280"/>
      <c r="GD30" s="280"/>
      <c r="GE30" s="280"/>
      <c r="GF30" s="280"/>
      <c r="GG30" s="280"/>
      <c r="GH30" s="280"/>
      <c r="GI30" s="280"/>
      <c r="GJ30" s="280"/>
      <c r="GK30" s="280"/>
      <c r="GL30" s="280"/>
      <c r="GM30" s="280"/>
      <c r="GN30" s="280"/>
      <c r="GO30" s="280"/>
      <c r="GP30" s="280"/>
      <c r="GQ30" s="280"/>
      <c r="GR30" s="280"/>
      <c r="GS30" s="280"/>
      <c r="GT30" s="280"/>
      <c r="GU30" s="280"/>
      <c r="GV30" s="280"/>
      <c r="GW30" s="280"/>
      <c r="GX30" s="280"/>
      <c r="GY30" s="280"/>
      <c r="GZ30" s="280"/>
      <c r="HA30" s="280"/>
      <c r="HB30" s="280"/>
      <c r="HC30" s="280"/>
      <c r="HD30" s="280"/>
      <c r="HE30" s="280"/>
      <c r="HF30" s="280"/>
      <c r="HG30" s="280"/>
      <c r="HH30" s="280"/>
      <c r="HI30" s="280"/>
      <c r="HJ30" s="280"/>
      <c r="HK30" s="280"/>
      <c r="HL30" s="280"/>
      <c r="HM30" s="280"/>
      <c r="HN30" s="280"/>
      <c r="HO30" s="280"/>
      <c r="HP30" s="280"/>
      <c r="HQ30" s="280"/>
      <c r="HR30" s="280"/>
      <c r="HS30" s="280"/>
      <c r="HT30" s="280"/>
      <c r="HU30" s="280"/>
      <c r="HV30" s="280"/>
      <c r="HW30" s="280"/>
      <c r="HX30" s="280"/>
      <c r="HY30" s="280"/>
      <c r="HZ30" s="280"/>
      <c r="IA30" s="280"/>
      <c r="IB30" s="280"/>
      <c r="IC30" s="280"/>
      <c r="ID30" s="280"/>
      <c r="IE30" s="280"/>
      <c r="IF30" s="280"/>
      <c r="IG30" s="280"/>
      <c r="IH30" s="280"/>
      <c r="II30" s="280"/>
      <c r="IJ30" s="280"/>
      <c r="IK30" s="280"/>
      <c r="IL30" s="280"/>
      <c r="IM30" s="280"/>
      <c r="IN30" s="280"/>
      <c r="IO30" s="280"/>
      <c r="IP30" s="280"/>
      <c r="IQ30" s="280"/>
      <c r="IR30" s="280"/>
      <c r="IS30" s="280"/>
      <c r="IT30" s="280"/>
      <c r="IU30" s="280"/>
      <c r="IV30" s="280"/>
      <c r="IW30" s="280"/>
      <c r="IX30" s="280"/>
      <c r="IY30" s="280"/>
      <c r="IZ30" s="280"/>
      <c r="JA30" s="280"/>
      <c r="JB30" s="280"/>
      <c r="JC30" s="280"/>
      <c r="JD30" s="280"/>
      <c r="JE30" s="280"/>
      <c r="JF30" s="280"/>
      <c r="JG30" s="280"/>
      <c r="JH30" s="280"/>
      <c r="JI30" s="280"/>
      <c r="JJ30" s="280"/>
      <c r="JK30" s="280"/>
      <c r="JL30" s="280"/>
      <c r="JM30" s="280"/>
      <c r="JN30" s="280"/>
      <c r="JO30" s="280"/>
      <c r="JP30" s="280"/>
      <c r="JQ30" s="280"/>
      <c r="JR30" s="280"/>
      <c r="JS30" s="280"/>
      <c r="JT30" s="280"/>
      <c r="JU30" s="280"/>
      <c r="JV30" s="280"/>
      <c r="JW30" s="280"/>
      <c r="JX30" s="280"/>
      <c r="JY30" s="280"/>
      <c r="JZ30" s="280"/>
      <c r="KA30" s="280"/>
      <c r="KB30" s="280"/>
      <c r="KC30" s="280"/>
      <c r="KD30" s="280"/>
      <c r="KE30" s="280"/>
      <c r="KF30" s="280"/>
      <c r="KG30" s="280"/>
      <c r="KH30" s="280"/>
      <c r="KI30" s="280"/>
      <c r="KJ30" s="280"/>
      <c r="KK30" s="280"/>
      <c r="KL30" s="280"/>
      <c r="KM30" s="280"/>
      <c r="KN30" s="280"/>
      <c r="KO30" s="280"/>
      <c r="KP30" s="280"/>
      <c r="KQ30" s="280"/>
      <c r="KR30" s="280"/>
      <c r="KS30" s="280"/>
      <c r="KT30" s="280"/>
      <c r="KU30" s="280"/>
      <c r="KV30" s="280"/>
      <c r="KW30" s="280"/>
      <c r="KX30" s="280"/>
      <c r="KY30" s="280"/>
      <c r="KZ30" s="280"/>
      <c r="LA30" s="280"/>
      <c r="LB30" s="280"/>
      <c r="LC30" s="280"/>
      <c r="LD30" s="280"/>
      <c r="LE30" s="280"/>
      <c r="LF30" s="280"/>
      <c r="LG30" s="280"/>
      <c r="LH30" s="280"/>
      <c r="LI30" s="280"/>
      <c r="LJ30" s="280"/>
      <c r="LK30" s="280"/>
      <c r="LL30" s="280"/>
      <c r="LM30" s="280"/>
      <c r="LN30" s="280"/>
      <c r="LO30" s="280"/>
      <c r="LP30" s="280"/>
      <c r="LQ30" s="280"/>
      <c r="LR30" s="280"/>
      <c r="LS30" s="280"/>
      <c r="LT30" s="280"/>
      <c r="LU30" s="280"/>
      <c r="LV30" s="280"/>
      <c r="LW30" s="280"/>
      <c r="LX30" s="280"/>
      <c r="LY30" s="280"/>
      <c r="LZ30" s="280"/>
      <c r="MA30" s="280"/>
      <c r="MB30" s="280"/>
      <c r="MC30" s="280"/>
      <c r="MD30" s="280"/>
      <c r="ME30" s="280"/>
      <c r="MF30" s="280"/>
      <c r="MG30" s="280"/>
      <c r="MH30" s="280"/>
      <c r="MI30" s="280"/>
      <c r="MJ30" s="280"/>
      <c r="MK30" s="280"/>
      <c r="ML30" s="280"/>
      <c r="MM30" s="280"/>
      <c r="MN30" s="280"/>
      <c r="MO30" s="280"/>
      <c r="MP30" s="280"/>
      <c r="MQ30" s="280"/>
      <c r="MR30" s="280"/>
      <c r="MS30" s="280"/>
      <c r="MT30" s="280"/>
      <c r="MU30" s="280"/>
      <c r="MV30" s="280"/>
      <c r="MW30" s="280"/>
      <c r="MX30" s="280"/>
      <c r="MY30" s="280"/>
      <c r="MZ30" s="280"/>
      <c r="NA30" s="280"/>
      <c r="NB30" s="280"/>
      <c r="NC30" s="280"/>
      <c r="ND30" s="280"/>
      <c r="NE30" s="280"/>
      <c r="NF30" s="280"/>
      <c r="NG30" s="280"/>
      <c r="NH30" s="280"/>
      <c r="NI30" s="280"/>
      <c r="NJ30" s="280"/>
      <c r="NK30" s="280"/>
      <c r="NL30" s="280"/>
      <c r="NM30" s="280"/>
      <c r="NN30" s="280"/>
      <c r="NO30" s="280"/>
      <c r="NP30" s="280"/>
      <c r="NQ30" s="280"/>
      <c r="NR30" s="280"/>
      <c r="NS30" s="280"/>
      <c r="NT30" s="280"/>
      <c r="NU30" s="280"/>
      <c r="NV30" s="280"/>
      <c r="NW30" s="280"/>
      <c r="NX30" s="280"/>
      <c r="NY30" s="280"/>
      <c r="NZ30" s="280"/>
      <c r="OA30" s="280"/>
      <c r="OB30" s="280"/>
      <c r="OC30" s="280"/>
      <c r="OD30" s="280"/>
      <c r="OE30" s="280"/>
      <c r="OF30" s="280"/>
      <c r="OG30" s="280"/>
      <c r="OH30" s="280"/>
      <c r="OI30" s="280"/>
      <c r="OJ30" s="280"/>
      <c r="OK30" s="280"/>
      <c r="OL30" s="280"/>
      <c r="OM30" s="280"/>
      <c r="ON30" s="280"/>
      <c r="OO30" s="280"/>
      <c r="OP30" s="280"/>
      <c r="OQ30" s="280"/>
      <c r="OR30" s="280"/>
      <c r="OS30" s="280"/>
      <c r="OT30" s="280"/>
      <c r="OU30" s="280"/>
      <c r="OV30" s="280"/>
      <c r="OW30" s="280"/>
      <c r="OX30" s="280"/>
      <c r="OY30" s="280"/>
      <c r="OZ30" s="280"/>
      <c r="PA30" s="280"/>
      <c r="PB30" s="280"/>
      <c r="PC30" s="280"/>
      <c r="PD30" s="280"/>
      <c r="PE30" s="280"/>
      <c r="PF30" s="280"/>
      <c r="PG30" s="280"/>
      <c r="PH30" s="280"/>
      <c r="PI30" s="280"/>
      <c r="PJ30" s="280"/>
      <c r="PK30" s="280"/>
      <c r="PL30" s="280"/>
      <c r="PM30" s="280"/>
      <c r="PN30" s="280"/>
      <c r="PO30" s="280"/>
      <c r="PP30" s="280"/>
      <c r="PQ30" s="280"/>
      <c r="PR30" s="280"/>
      <c r="PS30" s="280"/>
      <c r="PT30" s="280"/>
      <c r="PU30" s="280"/>
      <c r="PV30" s="280"/>
      <c r="PW30" s="280"/>
      <c r="PX30" s="280"/>
      <c r="PY30" s="280"/>
      <c r="PZ30" s="280"/>
      <c r="QA30" s="280"/>
      <c r="QB30" s="280"/>
      <c r="QC30" s="280"/>
      <c r="QD30" s="280"/>
      <c r="QE30" s="280"/>
      <c r="QF30" s="280"/>
      <c r="QG30" s="280"/>
      <c r="QH30" s="280"/>
      <c r="QI30" s="280"/>
      <c r="QJ30" s="280"/>
      <c r="QK30" s="280"/>
      <c r="QL30" s="280"/>
      <c r="QM30" s="280"/>
      <c r="QN30" s="280"/>
      <c r="QO30" s="280"/>
    </row>
    <row r="31" spans="1:457" s="53" customFormat="1" ht="21.75" customHeight="1" x14ac:dyDescent="0.2">
      <c r="A31" s="172" t="s">
        <v>112</v>
      </c>
      <c r="B31" s="51"/>
      <c r="C31" s="183">
        <v>34000000</v>
      </c>
      <c r="D31" s="184"/>
      <c r="E31" s="183">
        <v>117278019000</v>
      </c>
      <c r="F31" s="184"/>
      <c r="G31" s="183">
        <v>107848460700</v>
      </c>
      <c r="H31" s="184"/>
      <c r="I31" s="186">
        <f t="shared" si="0"/>
        <v>9429558300</v>
      </c>
      <c r="J31" s="184"/>
      <c r="K31" s="173">
        <v>34000000</v>
      </c>
      <c r="L31" s="184"/>
      <c r="M31" s="183">
        <v>117278019000</v>
      </c>
      <c r="N31" s="184"/>
      <c r="O31" s="173">
        <v>118498699291</v>
      </c>
      <c r="P31" s="184"/>
      <c r="Q31" s="275">
        <f t="shared" si="1"/>
        <v>-1220680291</v>
      </c>
      <c r="R31" s="172"/>
      <c r="S31" s="174"/>
      <c r="T31" s="175"/>
      <c r="U31" s="174"/>
      <c r="V31" s="173"/>
      <c r="W31" s="174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280"/>
      <c r="BX31" s="280"/>
      <c r="BY31" s="280"/>
      <c r="BZ31" s="280"/>
      <c r="CA31" s="280"/>
      <c r="CB31" s="280"/>
      <c r="CC31" s="280"/>
      <c r="CD31" s="280"/>
      <c r="CE31" s="280"/>
      <c r="CF31" s="280"/>
      <c r="CG31" s="280"/>
      <c r="CH31" s="280"/>
      <c r="CI31" s="280"/>
      <c r="CJ31" s="280"/>
      <c r="CK31" s="280"/>
      <c r="CL31" s="280"/>
      <c r="CM31" s="280"/>
      <c r="CN31" s="280"/>
      <c r="CO31" s="280"/>
      <c r="CP31" s="280"/>
      <c r="CQ31" s="280"/>
      <c r="CR31" s="280"/>
      <c r="CS31" s="280"/>
      <c r="CT31" s="280"/>
      <c r="CU31" s="280"/>
      <c r="CV31" s="280"/>
      <c r="CW31" s="280"/>
      <c r="CX31" s="280"/>
      <c r="CY31" s="280"/>
      <c r="CZ31" s="280"/>
      <c r="DA31" s="280"/>
      <c r="DB31" s="280"/>
      <c r="DC31" s="280"/>
      <c r="DD31" s="280"/>
      <c r="DE31" s="280"/>
      <c r="DF31" s="280"/>
      <c r="DG31" s="280"/>
      <c r="DH31" s="280"/>
      <c r="DI31" s="280"/>
      <c r="DJ31" s="280"/>
      <c r="DK31" s="280"/>
      <c r="DL31" s="280"/>
      <c r="DM31" s="280"/>
      <c r="DN31" s="280"/>
      <c r="DO31" s="280"/>
      <c r="DP31" s="280"/>
      <c r="DQ31" s="280"/>
      <c r="DR31" s="280"/>
      <c r="DS31" s="280"/>
      <c r="DT31" s="280"/>
      <c r="DU31" s="280"/>
      <c r="DV31" s="280"/>
      <c r="DW31" s="280"/>
      <c r="DX31" s="280"/>
      <c r="DY31" s="280"/>
      <c r="DZ31" s="280"/>
      <c r="EA31" s="280"/>
      <c r="EB31" s="280"/>
      <c r="EC31" s="280"/>
      <c r="ED31" s="280"/>
      <c r="EE31" s="280"/>
      <c r="EF31" s="280"/>
      <c r="EG31" s="280"/>
      <c r="EH31" s="280"/>
      <c r="EI31" s="280"/>
      <c r="EJ31" s="280"/>
      <c r="EK31" s="280"/>
      <c r="EL31" s="280"/>
      <c r="EM31" s="280"/>
      <c r="EN31" s="280"/>
      <c r="EO31" s="280"/>
      <c r="EP31" s="280"/>
      <c r="EQ31" s="280"/>
      <c r="ER31" s="280"/>
      <c r="ES31" s="280"/>
      <c r="ET31" s="280"/>
      <c r="EU31" s="280"/>
      <c r="EV31" s="280"/>
      <c r="EW31" s="280"/>
      <c r="EX31" s="280"/>
      <c r="EY31" s="280"/>
      <c r="EZ31" s="280"/>
      <c r="FA31" s="280"/>
      <c r="FB31" s="280"/>
      <c r="FC31" s="280"/>
      <c r="FD31" s="280"/>
      <c r="FE31" s="280"/>
      <c r="FF31" s="280"/>
      <c r="FG31" s="280"/>
      <c r="FH31" s="280"/>
      <c r="FI31" s="280"/>
      <c r="FJ31" s="280"/>
      <c r="FK31" s="280"/>
      <c r="FL31" s="280"/>
      <c r="FM31" s="280"/>
      <c r="FN31" s="280"/>
      <c r="FO31" s="280"/>
      <c r="FP31" s="280"/>
      <c r="FQ31" s="280"/>
      <c r="FR31" s="280"/>
      <c r="FS31" s="280"/>
      <c r="FT31" s="280"/>
      <c r="FU31" s="280"/>
      <c r="FV31" s="280"/>
      <c r="FW31" s="280"/>
      <c r="FX31" s="280"/>
      <c r="FY31" s="280"/>
      <c r="FZ31" s="280"/>
      <c r="GA31" s="280"/>
      <c r="GB31" s="280"/>
      <c r="GC31" s="280"/>
      <c r="GD31" s="280"/>
      <c r="GE31" s="280"/>
      <c r="GF31" s="280"/>
      <c r="GG31" s="280"/>
      <c r="GH31" s="280"/>
      <c r="GI31" s="280"/>
      <c r="GJ31" s="280"/>
      <c r="GK31" s="280"/>
      <c r="GL31" s="280"/>
      <c r="GM31" s="280"/>
      <c r="GN31" s="280"/>
      <c r="GO31" s="280"/>
      <c r="GP31" s="280"/>
      <c r="GQ31" s="280"/>
      <c r="GR31" s="280"/>
      <c r="GS31" s="280"/>
      <c r="GT31" s="280"/>
      <c r="GU31" s="280"/>
      <c r="GV31" s="280"/>
      <c r="GW31" s="280"/>
      <c r="GX31" s="280"/>
      <c r="GY31" s="280"/>
      <c r="GZ31" s="280"/>
      <c r="HA31" s="280"/>
      <c r="HB31" s="280"/>
      <c r="HC31" s="280"/>
      <c r="HD31" s="280"/>
      <c r="HE31" s="280"/>
      <c r="HF31" s="280"/>
      <c r="HG31" s="280"/>
      <c r="HH31" s="280"/>
      <c r="HI31" s="280"/>
      <c r="HJ31" s="280"/>
      <c r="HK31" s="280"/>
      <c r="HL31" s="280"/>
      <c r="HM31" s="280"/>
      <c r="HN31" s="280"/>
      <c r="HO31" s="280"/>
      <c r="HP31" s="280"/>
      <c r="HQ31" s="280"/>
      <c r="HR31" s="280"/>
      <c r="HS31" s="280"/>
      <c r="HT31" s="280"/>
      <c r="HU31" s="280"/>
      <c r="HV31" s="280"/>
      <c r="HW31" s="280"/>
      <c r="HX31" s="280"/>
      <c r="HY31" s="280"/>
      <c r="HZ31" s="280"/>
      <c r="IA31" s="280"/>
      <c r="IB31" s="280"/>
      <c r="IC31" s="280"/>
      <c r="ID31" s="280"/>
      <c r="IE31" s="280"/>
      <c r="IF31" s="280"/>
      <c r="IG31" s="280"/>
      <c r="IH31" s="280"/>
      <c r="II31" s="280"/>
      <c r="IJ31" s="280"/>
      <c r="IK31" s="280"/>
      <c r="IL31" s="280"/>
      <c r="IM31" s="280"/>
      <c r="IN31" s="280"/>
      <c r="IO31" s="280"/>
      <c r="IP31" s="280"/>
      <c r="IQ31" s="280"/>
      <c r="IR31" s="280"/>
      <c r="IS31" s="280"/>
      <c r="IT31" s="280"/>
      <c r="IU31" s="280"/>
      <c r="IV31" s="280"/>
      <c r="IW31" s="280"/>
      <c r="IX31" s="280"/>
      <c r="IY31" s="280"/>
      <c r="IZ31" s="280"/>
      <c r="JA31" s="280"/>
      <c r="JB31" s="280"/>
      <c r="JC31" s="280"/>
      <c r="JD31" s="280"/>
      <c r="JE31" s="280"/>
      <c r="JF31" s="280"/>
      <c r="JG31" s="280"/>
      <c r="JH31" s="280"/>
      <c r="JI31" s="280"/>
      <c r="JJ31" s="280"/>
      <c r="JK31" s="280"/>
      <c r="JL31" s="280"/>
      <c r="JM31" s="280"/>
      <c r="JN31" s="280"/>
      <c r="JO31" s="280"/>
      <c r="JP31" s="280"/>
      <c r="JQ31" s="280"/>
      <c r="JR31" s="280"/>
      <c r="JS31" s="280"/>
      <c r="JT31" s="280"/>
      <c r="JU31" s="280"/>
      <c r="JV31" s="280"/>
      <c r="JW31" s="280"/>
      <c r="JX31" s="280"/>
      <c r="JY31" s="280"/>
      <c r="JZ31" s="280"/>
      <c r="KA31" s="280"/>
      <c r="KB31" s="280"/>
      <c r="KC31" s="280"/>
      <c r="KD31" s="280"/>
      <c r="KE31" s="280"/>
      <c r="KF31" s="280"/>
      <c r="KG31" s="280"/>
      <c r="KH31" s="280"/>
      <c r="KI31" s="280"/>
      <c r="KJ31" s="280"/>
      <c r="KK31" s="280"/>
      <c r="KL31" s="280"/>
      <c r="KM31" s="280"/>
      <c r="KN31" s="280"/>
      <c r="KO31" s="280"/>
      <c r="KP31" s="280"/>
      <c r="KQ31" s="280"/>
      <c r="KR31" s="280"/>
      <c r="KS31" s="280"/>
      <c r="KT31" s="280"/>
      <c r="KU31" s="280"/>
      <c r="KV31" s="280"/>
      <c r="KW31" s="280"/>
      <c r="KX31" s="280"/>
      <c r="KY31" s="280"/>
      <c r="KZ31" s="280"/>
      <c r="LA31" s="280"/>
      <c r="LB31" s="280"/>
      <c r="LC31" s="280"/>
      <c r="LD31" s="280"/>
      <c r="LE31" s="280"/>
      <c r="LF31" s="280"/>
      <c r="LG31" s="280"/>
      <c r="LH31" s="280"/>
      <c r="LI31" s="280"/>
      <c r="LJ31" s="280"/>
      <c r="LK31" s="280"/>
      <c r="LL31" s="280"/>
      <c r="LM31" s="280"/>
      <c r="LN31" s="280"/>
      <c r="LO31" s="280"/>
      <c r="LP31" s="280"/>
      <c r="LQ31" s="280"/>
      <c r="LR31" s="280"/>
      <c r="LS31" s="280"/>
      <c r="LT31" s="280"/>
      <c r="LU31" s="280"/>
      <c r="LV31" s="280"/>
      <c r="LW31" s="280"/>
      <c r="LX31" s="280"/>
      <c r="LY31" s="280"/>
      <c r="LZ31" s="280"/>
      <c r="MA31" s="280"/>
      <c r="MB31" s="280"/>
      <c r="MC31" s="280"/>
      <c r="MD31" s="280"/>
      <c r="ME31" s="280"/>
      <c r="MF31" s="280"/>
      <c r="MG31" s="280"/>
      <c r="MH31" s="280"/>
      <c r="MI31" s="280"/>
      <c r="MJ31" s="280"/>
      <c r="MK31" s="280"/>
      <c r="ML31" s="280"/>
      <c r="MM31" s="280"/>
      <c r="MN31" s="280"/>
      <c r="MO31" s="280"/>
      <c r="MP31" s="280"/>
      <c r="MQ31" s="280"/>
      <c r="MR31" s="280"/>
      <c r="MS31" s="280"/>
      <c r="MT31" s="280"/>
      <c r="MU31" s="280"/>
      <c r="MV31" s="280"/>
      <c r="MW31" s="280"/>
      <c r="MX31" s="280"/>
      <c r="MY31" s="280"/>
      <c r="MZ31" s="280"/>
      <c r="NA31" s="280"/>
      <c r="NB31" s="280"/>
      <c r="NC31" s="280"/>
      <c r="ND31" s="280"/>
      <c r="NE31" s="280"/>
      <c r="NF31" s="280"/>
      <c r="NG31" s="280"/>
      <c r="NH31" s="280"/>
      <c r="NI31" s="280"/>
      <c r="NJ31" s="280"/>
      <c r="NK31" s="280"/>
      <c r="NL31" s="280"/>
      <c r="NM31" s="280"/>
      <c r="NN31" s="280"/>
      <c r="NO31" s="280"/>
      <c r="NP31" s="280"/>
      <c r="NQ31" s="280"/>
      <c r="NR31" s="280"/>
      <c r="NS31" s="280"/>
      <c r="NT31" s="280"/>
      <c r="NU31" s="280"/>
      <c r="NV31" s="280"/>
      <c r="NW31" s="280"/>
      <c r="NX31" s="280"/>
      <c r="NY31" s="280"/>
      <c r="NZ31" s="280"/>
      <c r="OA31" s="280"/>
      <c r="OB31" s="280"/>
      <c r="OC31" s="280"/>
      <c r="OD31" s="280"/>
      <c r="OE31" s="280"/>
      <c r="OF31" s="280"/>
      <c r="OG31" s="280"/>
      <c r="OH31" s="280"/>
      <c r="OI31" s="280"/>
      <c r="OJ31" s="280"/>
      <c r="OK31" s="280"/>
      <c r="OL31" s="280"/>
      <c r="OM31" s="280"/>
      <c r="ON31" s="280"/>
      <c r="OO31" s="280"/>
      <c r="OP31" s="280"/>
      <c r="OQ31" s="280"/>
      <c r="OR31" s="280"/>
      <c r="OS31" s="280"/>
      <c r="OT31" s="280"/>
      <c r="OU31" s="280"/>
      <c r="OV31" s="280"/>
      <c r="OW31" s="280"/>
      <c r="OX31" s="280"/>
      <c r="OY31" s="280"/>
      <c r="OZ31" s="280"/>
      <c r="PA31" s="280"/>
      <c r="PB31" s="280"/>
      <c r="PC31" s="280"/>
      <c r="PD31" s="280"/>
      <c r="PE31" s="280"/>
      <c r="PF31" s="280"/>
      <c r="PG31" s="280"/>
      <c r="PH31" s="280"/>
      <c r="PI31" s="280"/>
      <c r="PJ31" s="280"/>
      <c r="PK31" s="280"/>
      <c r="PL31" s="280"/>
      <c r="PM31" s="280"/>
      <c r="PN31" s="280"/>
      <c r="PO31" s="280"/>
      <c r="PP31" s="280"/>
      <c r="PQ31" s="280"/>
      <c r="PR31" s="280"/>
      <c r="PS31" s="280"/>
      <c r="PT31" s="280"/>
      <c r="PU31" s="280"/>
      <c r="PV31" s="280"/>
      <c r="PW31" s="280"/>
      <c r="PX31" s="280"/>
      <c r="PY31" s="280"/>
      <c r="PZ31" s="280"/>
      <c r="QA31" s="280"/>
      <c r="QB31" s="280"/>
      <c r="QC31" s="280"/>
      <c r="QD31" s="280"/>
      <c r="QE31" s="280"/>
      <c r="QF31" s="280"/>
      <c r="QG31" s="280"/>
      <c r="QH31" s="280"/>
      <c r="QI31" s="280"/>
      <c r="QJ31" s="280"/>
      <c r="QK31" s="280"/>
      <c r="QL31" s="280"/>
      <c r="QM31" s="280"/>
      <c r="QN31" s="280"/>
      <c r="QO31" s="280"/>
    </row>
    <row r="32" spans="1:457" s="53" customFormat="1" ht="21.75" customHeight="1" x14ac:dyDescent="0.2">
      <c r="A32" s="172" t="s">
        <v>113</v>
      </c>
      <c r="B32" s="51"/>
      <c r="C32" s="183">
        <v>2416460</v>
      </c>
      <c r="D32" s="184"/>
      <c r="E32" s="183">
        <v>21090280513</v>
      </c>
      <c r="F32" s="184"/>
      <c r="G32" s="183">
        <v>21724608585</v>
      </c>
      <c r="H32" s="184"/>
      <c r="I32" s="186">
        <f t="shared" si="0"/>
        <v>-634328072</v>
      </c>
      <c r="J32" s="184"/>
      <c r="K32" s="173">
        <v>2416460</v>
      </c>
      <c r="L32" s="184"/>
      <c r="M32" s="183">
        <v>21090280513</v>
      </c>
      <c r="N32" s="184"/>
      <c r="O32" s="173">
        <v>24809615592</v>
      </c>
      <c r="P32" s="184"/>
      <c r="Q32" s="275">
        <f t="shared" si="1"/>
        <v>-3719335079</v>
      </c>
      <c r="R32" s="172"/>
      <c r="S32" s="174"/>
      <c r="T32" s="175"/>
      <c r="U32" s="174"/>
      <c r="V32" s="173"/>
      <c r="W32" s="174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80"/>
      <c r="BY32" s="280"/>
      <c r="BZ32" s="280"/>
      <c r="CA32" s="280"/>
      <c r="CB32" s="280"/>
      <c r="CC32" s="280"/>
      <c r="CD32" s="280"/>
      <c r="CE32" s="280"/>
      <c r="CF32" s="280"/>
      <c r="CG32" s="280"/>
      <c r="CH32" s="280"/>
      <c r="CI32" s="280"/>
      <c r="CJ32" s="280"/>
      <c r="CK32" s="280"/>
      <c r="CL32" s="280"/>
      <c r="CM32" s="280"/>
      <c r="CN32" s="280"/>
      <c r="CO32" s="280"/>
      <c r="CP32" s="280"/>
      <c r="CQ32" s="280"/>
      <c r="CR32" s="280"/>
      <c r="CS32" s="280"/>
      <c r="CT32" s="280"/>
      <c r="CU32" s="280"/>
      <c r="CV32" s="280"/>
      <c r="CW32" s="280"/>
      <c r="CX32" s="280"/>
      <c r="CY32" s="280"/>
      <c r="CZ32" s="280"/>
      <c r="DA32" s="280"/>
      <c r="DB32" s="280"/>
      <c r="DC32" s="280"/>
      <c r="DD32" s="280"/>
      <c r="DE32" s="280"/>
      <c r="DF32" s="280"/>
      <c r="DG32" s="280"/>
      <c r="DH32" s="280"/>
      <c r="DI32" s="280"/>
      <c r="DJ32" s="280"/>
      <c r="DK32" s="280"/>
      <c r="DL32" s="280"/>
      <c r="DM32" s="280"/>
      <c r="DN32" s="280"/>
      <c r="DO32" s="280"/>
      <c r="DP32" s="280"/>
      <c r="DQ32" s="280"/>
      <c r="DR32" s="280"/>
      <c r="DS32" s="280"/>
      <c r="DT32" s="280"/>
      <c r="DU32" s="280"/>
      <c r="DV32" s="280"/>
      <c r="DW32" s="280"/>
      <c r="DX32" s="280"/>
      <c r="DY32" s="280"/>
      <c r="DZ32" s="280"/>
      <c r="EA32" s="280"/>
      <c r="EB32" s="280"/>
      <c r="EC32" s="280"/>
      <c r="ED32" s="280"/>
      <c r="EE32" s="280"/>
      <c r="EF32" s="280"/>
      <c r="EG32" s="280"/>
      <c r="EH32" s="280"/>
      <c r="EI32" s="280"/>
      <c r="EJ32" s="280"/>
      <c r="EK32" s="280"/>
      <c r="EL32" s="280"/>
      <c r="EM32" s="280"/>
      <c r="EN32" s="280"/>
      <c r="EO32" s="280"/>
      <c r="EP32" s="280"/>
      <c r="EQ32" s="280"/>
      <c r="ER32" s="280"/>
      <c r="ES32" s="280"/>
      <c r="ET32" s="280"/>
      <c r="EU32" s="280"/>
      <c r="EV32" s="280"/>
      <c r="EW32" s="280"/>
      <c r="EX32" s="280"/>
      <c r="EY32" s="280"/>
      <c r="EZ32" s="280"/>
      <c r="FA32" s="280"/>
      <c r="FB32" s="280"/>
      <c r="FC32" s="280"/>
      <c r="FD32" s="280"/>
      <c r="FE32" s="280"/>
      <c r="FF32" s="280"/>
      <c r="FG32" s="280"/>
      <c r="FH32" s="280"/>
      <c r="FI32" s="280"/>
      <c r="FJ32" s="280"/>
      <c r="FK32" s="280"/>
      <c r="FL32" s="280"/>
      <c r="FM32" s="280"/>
      <c r="FN32" s="280"/>
      <c r="FO32" s="280"/>
      <c r="FP32" s="280"/>
      <c r="FQ32" s="280"/>
      <c r="FR32" s="280"/>
      <c r="FS32" s="280"/>
      <c r="FT32" s="280"/>
      <c r="FU32" s="280"/>
      <c r="FV32" s="280"/>
      <c r="FW32" s="280"/>
      <c r="FX32" s="280"/>
      <c r="FY32" s="280"/>
      <c r="FZ32" s="280"/>
      <c r="GA32" s="280"/>
      <c r="GB32" s="280"/>
      <c r="GC32" s="280"/>
      <c r="GD32" s="280"/>
      <c r="GE32" s="280"/>
      <c r="GF32" s="280"/>
      <c r="GG32" s="280"/>
      <c r="GH32" s="280"/>
      <c r="GI32" s="280"/>
      <c r="GJ32" s="280"/>
      <c r="GK32" s="280"/>
      <c r="GL32" s="280"/>
      <c r="GM32" s="280"/>
      <c r="GN32" s="280"/>
      <c r="GO32" s="280"/>
      <c r="GP32" s="280"/>
      <c r="GQ32" s="280"/>
      <c r="GR32" s="280"/>
      <c r="GS32" s="280"/>
      <c r="GT32" s="280"/>
      <c r="GU32" s="280"/>
      <c r="GV32" s="280"/>
      <c r="GW32" s="280"/>
      <c r="GX32" s="280"/>
      <c r="GY32" s="280"/>
      <c r="GZ32" s="280"/>
      <c r="HA32" s="280"/>
      <c r="HB32" s="280"/>
      <c r="HC32" s="280"/>
      <c r="HD32" s="280"/>
      <c r="HE32" s="280"/>
      <c r="HF32" s="280"/>
      <c r="HG32" s="280"/>
      <c r="HH32" s="280"/>
      <c r="HI32" s="280"/>
      <c r="HJ32" s="280"/>
      <c r="HK32" s="280"/>
      <c r="HL32" s="280"/>
      <c r="HM32" s="280"/>
      <c r="HN32" s="280"/>
      <c r="HO32" s="280"/>
      <c r="HP32" s="280"/>
      <c r="HQ32" s="280"/>
      <c r="HR32" s="280"/>
      <c r="HS32" s="280"/>
      <c r="HT32" s="280"/>
      <c r="HU32" s="280"/>
      <c r="HV32" s="280"/>
      <c r="HW32" s="280"/>
      <c r="HX32" s="280"/>
      <c r="HY32" s="280"/>
      <c r="HZ32" s="280"/>
      <c r="IA32" s="280"/>
      <c r="IB32" s="280"/>
      <c r="IC32" s="280"/>
      <c r="ID32" s="280"/>
      <c r="IE32" s="280"/>
      <c r="IF32" s="280"/>
      <c r="IG32" s="280"/>
      <c r="IH32" s="280"/>
      <c r="II32" s="280"/>
      <c r="IJ32" s="280"/>
      <c r="IK32" s="280"/>
      <c r="IL32" s="280"/>
      <c r="IM32" s="280"/>
      <c r="IN32" s="280"/>
      <c r="IO32" s="280"/>
      <c r="IP32" s="280"/>
      <c r="IQ32" s="280"/>
      <c r="IR32" s="280"/>
      <c r="IS32" s="280"/>
      <c r="IT32" s="280"/>
      <c r="IU32" s="280"/>
      <c r="IV32" s="280"/>
      <c r="IW32" s="280"/>
      <c r="IX32" s="280"/>
      <c r="IY32" s="280"/>
      <c r="IZ32" s="280"/>
      <c r="JA32" s="280"/>
      <c r="JB32" s="280"/>
      <c r="JC32" s="280"/>
      <c r="JD32" s="280"/>
      <c r="JE32" s="280"/>
      <c r="JF32" s="280"/>
      <c r="JG32" s="280"/>
      <c r="JH32" s="280"/>
      <c r="JI32" s="280"/>
      <c r="JJ32" s="280"/>
      <c r="JK32" s="280"/>
      <c r="JL32" s="280"/>
      <c r="JM32" s="280"/>
      <c r="JN32" s="280"/>
      <c r="JO32" s="280"/>
      <c r="JP32" s="280"/>
      <c r="JQ32" s="280"/>
      <c r="JR32" s="280"/>
      <c r="JS32" s="280"/>
      <c r="JT32" s="280"/>
      <c r="JU32" s="280"/>
      <c r="JV32" s="280"/>
      <c r="JW32" s="280"/>
      <c r="JX32" s="280"/>
      <c r="JY32" s="280"/>
      <c r="JZ32" s="280"/>
      <c r="KA32" s="280"/>
      <c r="KB32" s="280"/>
      <c r="KC32" s="280"/>
      <c r="KD32" s="280"/>
      <c r="KE32" s="280"/>
      <c r="KF32" s="280"/>
      <c r="KG32" s="280"/>
      <c r="KH32" s="280"/>
      <c r="KI32" s="280"/>
      <c r="KJ32" s="280"/>
      <c r="KK32" s="280"/>
      <c r="KL32" s="280"/>
      <c r="KM32" s="280"/>
      <c r="KN32" s="280"/>
      <c r="KO32" s="280"/>
      <c r="KP32" s="280"/>
      <c r="KQ32" s="280"/>
      <c r="KR32" s="280"/>
      <c r="KS32" s="280"/>
      <c r="KT32" s="280"/>
      <c r="KU32" s="280"/>
      <c r="KV32" s="280"/>
      <c r="KW32" s="280"/>
      <c r="KX32" s="280"/>
      <c r="KY32" s="280"/>
      <c r="KZ32" s="280"/>
      <c r="LA32" s="280"/>
      <c r="LB32" s="280"/>
      <c r="LC32" s="280"/>
      <c r="LD32" s="280"/>
      <c r="LE32" s="280"/>
      <c r="LF32" s="280"/>
      <c r="LG32" s="280"/>
      <c r="LH32" s="280"/>
      <c r="LI32" s="280"/>
      <c r="LJ32" s="280"/>
      <c r="LK32" s="280"/>
      <c r="LL32" s="280"/>
      <c r="LM32" s="280"/>
      <c r="LN32" s="280"/>
      <c r="LO32" s="280"/>
      <c r="LP32" s="280"/>
      <c r="LQ32" s="280"/>
      <c r="LR32" s="280"/>
      <c r="LS32" s="280"/>
      <c r="LT32" s="280"/>
      <c r="LU32" s="280"/>
      <c r="LV32" s="280"/>
      <c r="LW32" s="280"/>
      <c r="LX32" s="280"/>
      <c r="LY32" s="280"/>
      <c r="LZ32" s="280"/>
      <c r="MA32" s="280"/>
      <c r="MB32" s="280"/>
      <c r="MC32" s="280"/>
      <c r="MD32" s="280"/>
      <c r="ME32" s="280"/>
      <c r="MF32" s="280"/>
      <c r="MG32" s="280"/>
      <c r="MH32" s="280"/>
      <c r="MI32" s="280"/>
      <c r="MJ32" s="280"/>
      <c r="MK32" s="280"/>
      <c r="ML32" s="280"/>
      <c r="MM32" s="280"/>
      <c r="MN32" s="280"/>
      <c r="MO32" s="280"/>
      <c r="MP32" s="280"/>
      <c r="MQ32" s="280"/>
      <c r="MR32" s="280"/>
      <c r="MS32" s="280"/>
      <c r="MT32" s="280"/>
      <c r="MU32" s="280"/>
      <c r="MV32" s="280"/>
      <c r="MW32" s="280"/>
      <c r="MX32" s="280"/>
      <c r="MY32" s="280"/>
      <c r="MZ32" s="280"/>
      <c r="NA32" s="280"/>
      <c r="NB32" s="280"/>
      <c r="NC32" s="280"/>
      <c r="ND32" s="280"/>
      <c r="NE32" s="280"/>
      <c r="NF32" s="280"/>
      <c r="NG32" s="280"/>
      <c r="NH32" s="280"/>
      <c r="NI32" s="280"/>
      <c r="NJ32" s="280"/>
      <c r="NK32" s="280"/>
      <c r="NL32" s="280"/>
      <c r="NM32" s="280"/>
      <c r="NN32" s="280"/>
      <c r="NO32" s="280"/>
      <c r="NP32" s="280"/>
      <c r="NQ32" s="280"/>
      <c r="NR32" s="280"/>
      <c r="NS32" s="280"/>
      <c r="NT32" s="280"/>
      <c r="NU32" s="280"/>
      <c r="NV32" s="280"/>
      <c r="NW32" s="280"/>
      <c r="NX32" s="280"/>
      <c r="NY32" s="280"/>
      <c r="NZ32" s="280"/>
      <c r="OA32" s="280"/>
      <c r="OB32" s="280"/>
      <c r="OC32" s="280"/>
      <c r="OD32" s="280"/>
      <c r="OE32" s="280"/>
      <c r="OF32" s="280"/>
      <c r="OG32" s="280"/>
      <c r="OH32" s="280"/>
      <c r="OI32" s="280"/>
      <c r="OJ32" s="280"/>
      <c r="OK32" s="280"/>
      <c r="OL32" s="280"/>
      <c r="OM32" s="280"/>
      <c r="ON32" s="280"/>
      <c r="OO32" s="280"/>
      <c r="OP32" s="280"/>
      <c r="OQ32" s="280"/>
      <c r="OR32" s="280"/>
      <c r="OS32" s="280"/>
      <c r="OT32" s="280"/>
      <c r="OU32" s="280"/>
      <c r="OV32" s="280"/>
      <c r="OW32" s="280"/>
      <c r="OX32" s="280"/>
      <c r="OY32" s="280"/>
      <c r="OZ32" s="280"/>
      <c r="PA32" s="280"/>
      <c r="PB32" s="280"/>
      <c r="PC32" s="280"/>
      <c r="PD32" s="280"/>
      <c r="PE32" s="280"/>
      <c r="PF32" s="280"/>
      <c r="PG32" s="280"/>
      <c r="PH32" s="280"/>
      <c r="PI32" s="280"/>
      <c r="PJ32" s="280"/>
      <c r="PK32" s="280"/>
      <c r="PL32" s="280"/>
      <c r="PM32" s="280"/>
      <c r="PN32" s="280"/>
      <c r="PO32" s="280"/>
      <c r="PP32" s="280"/>
      <c r="PQ32" s="280"/>
      <c r="PR32" s="280"/>
      <c r="PS32" s="280"/>
      <c r="PT32" s="280"/>
      <c r="PU32" s="280"/>
      <c r="PV32" s="280"/>
      <c r="PW32" s="280"/>
      <c r="PX32" s="280"/>
      <c r="PY32" s="280"/>
      <c r="PZ32" s="280"/>
      <c r="QA32" s="280"/>
      <c r="QB32" s="280"/>
      <c r="QC32" s="280"/>
      <c r="QD32" s="280"/>
      <c r="QE32" s="280"/>
      <c r="QF32" s="280"/>
      <c r="QG32" s="280"/>
      <c r="QH32" s="280"/>
      <c r="QI32" s="280"/>
      <c r="QJ32" s="280"/>
      <c r="QK32" s="280"/>
      <c r="QL32" s="280"/>
      <c r="QM32" s="280"/>
      <c r="QN32" s="280"/>
      <c r="QO32" s="280"/>
    </row>
    <row r="33" spans="1:457" s="53" customFormat="1" ht="21.75" customHeight="1" x14ac:dyDescent="0.2">
      <c r="A33" s="172" t="s">
        <v>123</v>
      </c>
      <c r="B33" s="51"/>
      <c r="C33" s="183">
        <v>32690956</v>
      </c>
      <c r="D33" s="184"/>
      <c r="E33" s="183">
        <v>146006526539</v>
      </c>
      <c r="F33" s="184"/>
      <c r="G33" s="183">
        <v>122603403050</v>
      </c>
      <c r="H33" s="184"/>
      <c r="I33" s="186">
        <f t="shared" si="0"/>
        <v>23403123489</v>
      </c>
      <c r="J33" s="184"/>
      <c r="K33" s="173">
        <v>32690956</v>
      </c>
      <c r="L33" s="184"/>
      <c r="M33" s="183">
        <v>146006526539</v>
      </c>
      <c r="N33" s="184"/>
      <c r="O33" s="173">
        <v>138831071293</v>
      </c>
      <c r="P33" s="184"/>
      <c r="Q33" s="275">
        <f t="shared" si="1"/>
        <v>7175455246</v>
      </c>
      <c r="R33" s="172"/>
      <c r="S33" s="174"/>
      <c r="T33" s="175"/>
      <c r="U33" s="174"/>
      <c r="V33" s="173"/>
      <c r="W33" s="174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  <c r="BN33" s="280"/>
      <c r="BO33" s="280"/>
      <c r="BP33" s="280"/>
      <c r="BQ33" s="280"/>
      <c r="BR33" s="280"/>
      <c r="BS33" s="280"/>
      <c r="BT33" s="280"/>
      <c r="BU33" s="280"/>
      <c r="BV33" s="280"/>
      <c r="BW33" s="280"/>
      <c r="BX33" s="280"/>
      <c r="BY33" s="280"/>
      <c r="BZ33" s="280"/>
      <c r="CA33" s="280"/>
      <c r="CB33" s="280"/>
      <c r="CC33" s="280"/>
      <c r="CD33" s="280"/>
      <c r="CE33" s="280"/>
      <c r="CF33" s="280"/>
      <c r="CG33" s="280"/>
      <c r="CH33" s="280"/>
      <c r="CI33" s="280"/>
      <c r="CJ33" s="280"/>
      <c r="CK33" s="280"/>
      <c r="CL33" s="280"/>
      <c r="CM33" s="280"/>
      <c r="CN33" s="280"/>
      <c r="CO33" s="280"/>
      <c r="CP33" s="280"/>
      <c r="CQ33" s="280"/>
      <c r="CR33" s="280"/>
      <c r="CS33" s="280"/>
      <c r="CT33" s="280"/>
      <c r="CU33" s="280"/>
      <c r="CV33" s="280"/>
      <c r="CW33" s="280"/>
      <c r="CX33" s="280"/>
      <c r="CY33" s="280"/>
      <c r="CZ33" s="280"/>
      <c r="DA33" s="280"/>
      <c r="DB33" s="280"/>
      <c r="DC33" s="280"/>
      <c r="DD33" s="280"/>
      <c r="DE33" s="280"/>
      <c r="DF33" s="280"/>
      <c r="DG33" s="280"/>
      <c r="DH33" s="280"/>
      <c r="DI33" s="280"/>
      <c r="DJ33" s="280"/>
      <c r="DK33" s="280"/>
      <c r="DL33" s="280"/>
      <c r="DM33" s="280"/>
      <c r="DN33" s="280"/>
      <c r="DO33" s="280"/>
      <c r="DP33" s="280"/>
      <c r="DQ33" s="280"/>
      <c r="DR33" s="280"/>
      <c r="DS33" s="280"/>
      <c r="DT33" s="280"/>
      <c r="DU33" s="280"/>
      <c r="DV33" s="280"/>
      <c r="DW33" s="280"/>
      <c r="DX33" s="280"/>
      <c r="DY33" s="280"/>
      <c r="DZ33" s="280"/>
      <c r="EA33" s="280"/>
      <c r="EB33" s="280"/>
      <c r="EC33" s="280"/>
      <c r="ED33" s="280"/>
      <c r="EE33" s="280"/>
      <c r="EF33" s="280"/>
      <c r="EG33" s="280"/>
      <c r="EH33" s="280"/>
      <c r="EI33" s="280"/>
      <c r="EJ33" s="280"/>
      <c r="EK33" s="280"/>
      <c r="EL33" s="280"/>
      <c r="EM33" s="280"/>
      <c r="EN33" s="280"/>
      <c r="EO33" s="280"/>
      <c r="EP33" s="280"/>
      <c r="EQ33" s="280"/>
      <c r="ER33" s="280"/>
      <c r="ES33" s="280"/>
      <c r="ET33" s="280"/>
      <c r="EU33" s="280"/>
      <c r="EV33" s="280"/>
      <c r="EW33" s="280"/>
      <c r="EX33" s="280"/>
      <c r="EY33" s="280"/>
      <c r="EZ33" s="280"/>
      <c r="FA33" s="280"/>
      <c r="FB33" s="280"/>
      <c r="FC33" s="280"/>
      <c r="FD33" s="280"/>
      <c r="FE33" s="280"/>
      <c r="FF33" s="280"/>
      <c r="FG33" s="280"/>
      <c r="FH33" s="280"/>
      <c r="FI33" s="280"/>
      <c r="FJ33" s="280"/>
      <c r="FK33" s="280"/>
      <c r="FL33" s="280"/>
      <c r="FM33" s="280"/>
      <c r="FN33" s="280"/>
      <c r="FO33" s="280"/>
      <c r="FP33" s="280"/>
      <c r="FQ33" s="280"/>
      <c r="FR33" s="280"/>
      <c r="FS33" s="280"/>
      <c r="FT33" s="280"/>
      <c r="FU33" s="280"/>
      <c r="FV33" s="280"/>
      <c r="FW33" s="280"/>
      <c r="FX33" s="280"/>
      <c r="FY33" s="280"/>
      <c r="FZ33" s="280"/>
      <c r="GA33" s="280"/>
      <c r="GB33" s="280"/>
      <c r="GC33" s="280"/>
      <c r="GD33" s="280"/>
      <c r="GE33" s="280"/>
      <c r="GF33" s="280"/>
      <c r="GG33" s="280"/>
      <c r="GH33" s="280"/>
      <c r="GI33" s="280"/>
      <c r="GJ33" s="280"/>
      <c r="GK33" s="280"/>
      <c r="GL33" s="280"/>
      <c r="GM33" s="280"/>
      <c r="GN33" s="280"/>
      <c r="GO33" s="280"/>
      <c r="GP33" s="280"/>
      <c r="GQ33" s="280"/>
      <c r="GR33" s="280"/>
      <c r="GS33" s="280"/>
      <c r="GT33" s="280"/>
      <c r="GU33" s="280"/>
      <c r="GV33" s="280"/>
      <c r="GW33" s="280"/>
      <c r="GX33" s="280"/>
      <c r="GY33" s="280"/>
      <c r="GZ33" s="280"/>
      <c r="HA33" s="280"/>
      <c r="HB33" s="280"/>
      <c r="HC33" s="280"/>
      <c r="HD33" s="280"/>
      <c r="HE33" s="280"/>
      <c r="HF33" s="280"/>
      <c r="HG33" s="280"/>
      <c r="HH33" s="280"/>
      <c r="HI33" s="280"/>
      <c r="HJ33" s="280"/>
      <c r="HK33" s="280"/>
      <c r="HL33" s="280"/>
      <c r="HM33" s="280"/>
      <c r="HN33" s="280"/>
      <c r="HO33" s="280"/>
      <c r="HP33" s="280"/>
      <c r="HQ33" s="280"/>
      <c r="HR33" s="280"/>
      <c r="HS33" s="280"/>
      <c r="HT33" s="280"/>
      <c r="HU33" s="280"/>
      <c r="HV33" s="280"/>
      <c r="HW33" s="280"/>
      <c r="HX33" s="280"/>
      <c r="HY33" s="280"/>
      <c r="HZ33" s="280"/>
      <c r="IA33" s="280"/>
      <c r="IB33" s="280"/>
      <c r="IC33" s="280"/>
      <c r="ID33" s="280"/>
      <c r="IE33" s="280"/>
      <c r="IF33" s="280"/>
      <c r="IG33" s="280"/>
      <c r="IH33" s="280"/>
      <c r="II33" s="280"/>
      <c r="IJ33" s="280"/>
      <c r="IK33" s="280"/>
      <c r="IL33" s="280"/>
      <c r="IM33" s="280"/>
      <c r="IN33" s="280"/>
      <c r="IO33" s="280"/>
      <c r="IP33" s="280"/>
      <c r="IQ33" s="280"/>
      <c r="IR33" s="280"/>
      <c r="IS33" s="280"/>
      <c r="IT33" s="280"/>
      <c r="IU33" s="280"/>
      <c r="IV33" s="280"/>
      <c r="IW33" s="280"/>
      <c r="IX33" s="280"/>
      <c r="IY33" s="280"/>
      <c r="IZ33" s="280"/>
      <c r="JA33" s="280"/>
      <c r="JB33" s="280"/>
      <c r="JC33" s="280"/>
      <c r="JD33" s="280"/>
      <c r="JE33" s="280"/>
      <c r="JF33" s="280"/>
      <c r="JG33" s="280"/>
      <c r="JH33" s="280"/>
      <c r="JI33" s="280"/>
      <c r="JJ33" s="280"/>
      <c r="JK33" s="280"/>
      <c r="JL33" s="280"/>
      <c r="JM33" s="280"/>
      <c r="JN33" s="280"/>
      <c r="JO33" s="280"/>
      <c r="JP33" s="280"/>
      <c r="JQ33" s="280"/>
      <c r="JR33" s="280"/>
      <c r="JS33" s="280"/>
      <c r="JT33" s="280"/>
      <c r="JU33" s="280"/>
      <c r="JV33" s="280"/>
      <c r="JW33" s="280"/>
      <c r="JX33" s="280"/>
      <c r="JY33" s="280"/>
      <c r="JZ33" s="280"/>
      <c r="KA33" s="280"/>
      <c r="KB33" s="280"/>
      <c r="KC33" s="280"/>
      <c r="KD33" s="280"/>
      <c r="KE33" s="280"/>
      <c r="KF33" s="280"/>
      <c r="KG33" s="280"/>
      <c r="KH33" s="280"/>
      <c r="KI33" s="280"/>
      <c r="KJ33" s="280"/>
      <c r="KK33" s="280"/>
      <c r="KL33" s="280"/>
      <c r="KM33" s="280"/>
      <c r="KN33" s="280"/>
      <c r="KO33" s="280"/>
      <c r="KP33" s="280"/>
      <c r="KQ33" s="280"/>
      <c r="KR33" s="280"/>
      <c r="KS33" s="280"/>
      <c r="KT33" s="280"/>
      <c r="KU33" s="280"/>
      <c r="KV33" s="280"/>
      <c r="KW33" s="280"/>
      <c r="KX33" s="280"/>
      <c r="KY33" s="280"/>
      <c r="KZ33" s="280"/>
      <c r="LA33" s="280"/>
      <c r="LB33" s="280"/>
      <c r="LC33" s="280"/>
      <c r="LD33" s="280"/>
      <c r="LE33" s="280"/>
      <c r="LF33" s="280"/>
      <c r="LG33" s="280"/>
      <c r="LH33" s="280"/>
      <c r="LI33" s="280"/>
      <c r="LJ33" s="280"/>
      <c r="LK33" s="280"/>
      <c r="LL33" s="280"/>
      <c r="LM33" s="280"/>
      <c r="LN33" s="280"/>
      <c r="LO33" s="280"/>
      <c r="LP33" s="280"/>
      <c r="LQ33" s="280"/>
      <c r="LR33" s="280"/>
      <c r="LS33" s="280"/>
      <c r="LT33" s="280"/>
      <c r="LU33" s="280"/>
      <c r="LV33" s="280"/>
      <c r="LW33" s="280"/>
      <c r="LX33" s="280"/>
      <c r="LY33" s="280"/>
      <c r="LZ33" s="280"/>
      <c r="MA33" s="280"/>
      <c r="MB33" s="280"/>
      <c r="MC33" s="280"/>
      <c r="MD33" s="280"/>
      <c r="ME33" s="280"/>
      <c r="MF33" s="280"/>
      <c r="MG33" s="280"/>
      <c r="MH33" s="280"/>
      <c r="MI33" s="280"/>
      <c r="MJ33" s="280"/>
      <c r="MK33" s="280"/>
      <c r="ML33" s="280"/>
      <c r="MM33" s="280"/>
      <c r="MN33" s="280"/>
      <c r="MO33" s="280"/>
      <c r="MP33" s="280"/>
      <c r="MQ33" s="280"/>
      <c r="MR33" s="280"/>
      <c r="MS33" s="280"/>
      <c r="MT33" s="280"/>
      <c r="MU33" s="280"/>
      <c r="MV33" s="280"/>
      <c r="MW33" s="280"/>
      <c r="MX33" s="280"/>
      <c r="MY33" s="280"/>
      <c r="MZ33" s="280"/>
      <c r="NA33" s="280"/>
      <c r="NB33" s="280"/>
      <c r="NC33" s="280"/>
      <c r="ND33" s="280"/>
      <c r="NE33" s="280"/>
      <c r="NF33" s="280"/>
      <c r="NG33" s="280"/>
      <c r="NH33" s="280"/>
      <c r="NI33" s="280"/>
      <c r="NJ33" s="280"/>
      <c r="NK33" s="280"/>
      <c r="NL33" s="280"/>
      <c r="NM33" s="280"/>
      <c r="NN33" s="280"/>
      <c r="NO33" s="280"/>
      <c r="NP33" s="280"/>
      <c r="NQ33" s="280"/>
      <c r="NR33" s="280"/>
      <c r="NS33" s="280"/>
      <c r="NT33" s="280"/>
      <c r="NU33" s="280"/>
      <c r="NV33" s="280"/>
      <c r="NW33" s="280"/>
      <c r="NX33" s="280"/>
      <c r="NY33" s="280"/>
      <c r="NZ33" s="280"/>
      <c r="OA33" s="280"/>
      <c r="OB33" s="280"/>
      <c r="OC33" s="280"/>
      <c r="OD33" s="280"/>
      <c r="OE33" s="280"/>
      <c r="OF33" s="280"/>
      <c r="OG33" s="280"/>
      <c r="OH33" s="280"/>
      <c r="OI33" s="280"/>
      <c r="OJ33" s="280"/>
      <c r="OK33" s="280"/>
      <c r="OL33" s="280"/>
      <c r="OM33" s="280"/>
      <c r="ON33" s="280"/>
      <c r="OO33" s="280"/>
      <c r="OP33" s="280"/>
      <c r="OQ33" s="280"/>
      <c r="OR33" s="280"/>
      <c r="OS33" s="280"/>
      <c r="OT33" s="280"/>
      <c r="OU33" s="280"/>
      <c r="OV33" s="280"/>
      <c r="OW33" s="280"/>
      <c r="OX33" s="280"/>
      <c r="OY33" s="280"/>
      <c r="OZ33" s="280"/>
      <c r="PA33" s="280"/>
      <c r="PB33" s="280"/>
      <c r="PC33" s="280"/>
      <c r="PD33" s="280"/>
      <c r="PE33" s="280"/>
      <c r="PF33" s="280"/>
      <c r="PG33" s="280"/>
      <c r="PH33" s="280"/>
      <c r="PI33" s="280"/>
      <c r="PJ33" s="280"/>
      <c r="PK33" s="280"/>
      <c r="PL33" s="280"/>
      <c r="PM33" s="280"/>
      <c r="PN33" s="280"/>
      <c r="PO33" s="280"/>
      <c r="PP33" s="280"/>
      <c r="PQ33" s="280"/>
      <c r="PR33" s="280"/>
      <c r="PS33" s="280"/>
      <c r="PT33" s="280"/>
      <c r="PU33" s="280"/>
      <c r="PV33" s="280"/>
      <c r="PW33" s="280"/>
      <c r="PX33" s="280"/>
      <c r="PY33" s="280"/>
      <c r="PZ33" s="280"/>
      <c r="QA33" s="280"/>
      <c r="QB33" s="280"/>
      <c r="QC33" s="280"/>
      <c r="QD33" s="280"/>
      <c r="QE33" s="280"/>
      <c r="QF33" s="280"/>
      <c r="QG33" s="280"/>
      <c r="QH33" s="280"/>
      <c r="QI33" s="280"/>
      <c r="QJ33" s="280"/>
      <c r="QK33" s="280"/>
      <c r="QL33" s="280"/>
      <c r="QM33" s="280"/>
      <c r="QN33" s="280"/>
      <c r="QO33" s="280"/>
    </row>
    <row r="34" spans="1:457" s="53" customFormat="1" ht="21.75" customHeight="1" x14ac:dyDescent="0.2">
      <c r="A34" s="172" t="s">
        <v>114</v>
      </c>
      <c r="B34" s="51"/>
      <c r="C34" s="183">
        <v>19700000</v>
      </c>
      <c r="D34" s="184"/>
      <c r="E34" s="183">
        <v>44590001445</v>
      </c>
      <c r="F34" s="184"/>
      <c r="G34" s="183">
        <v>39811801905</v>
      </c>
      <c r="H34" s="184"/>
      <c r="I34" s="186">
        <f t="shared" si="0"/>
        <v>4778199540</v>
      </c>
      <c r="J34" s="184"/>
      <c r="K34" s="173">
        <v>19700000</v>
      </c>
      <c r="L34" s="184"/>
      <c r="M34" s="183">
        <v>44590001445</v>
      </c>
      <c r="N34" s="184"/>
      <c r="O34" s="173">
        <v>44333883492</v>
      </c>
      <c r="P34" s="184"/>
      <c r="Q34" s="275">
        <f t="shared" si="1"/>
        <v>256117953</v>
      </c>
      <c r="R34" s="172"/>
      <c r="S34" s="174"/>
      <c r="T34" s="175"/>
      <c r="U34" s="174"/>
      <c r="V34" s="173"/>
      <c r="W34" s="174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  <c r="BN34" s="280"/>
      <c r="BO34" s="280"/>
      <c r="BP34" s="280"/>
      <c r="BQ34" s="280"/>
      <c r="BR34" s="280"/>
      <c r="BS34" s="280"/>
      <c r="BT34" s="280"/>
      <c r="BU34" s="280"/>
      <c r="BV34" s="280"/>
      <c r="BW34" s="280"/>
      <c r="BX34" s="280"/>
      <c r="BY34" s="280"/>
      <c r="BZ34" s="280"/>
      <c r="CA34" s="280"/>
      <c r="CB34" s="280"/>
      <c r="CC34" s="280"/>
      <c r="CD34" s="280"/>
      <c r="CE34" s="280"/>
      <c r="CF34" s="280"/>
      <c r="CG34" s="280"/>
      <c r="CH34" s="280"/>
      <c r="CI34" s="280"/>
      <c r="CJ34" s="280"/>
      <c r="CK34" s="280"/>
      <c r="CL34" s="280"/>
      <c r="CM34" s="280"/>
      <c r="CN34" s="280"/>
      <c r="CO34" s="280"/>
      <c r="CP34" s="280"/>
      <c r="CQ34" s="280"/>
      <c r="CR34" s="280"/>
      <c r="CS34" s="280"/>
      <c r="CT34" s="280"/>
      <c r="CU34" s="280"/>
      <c r="CV34" s="280"/>
      <c r="CW34" s="280"/>
      <c r="CX34" s="280"/>
      <c r="CY34" s="280"/>
      <c r="CZ34" s="280"/>
      <c r="DA34" s="280"/>
      <c r="DB34" s="280"/>
      <c r="DC34" s="280"/>
      <c r="DD34" s="280"/>
      <c r="DE34" s="280"/>
      <c r="DF34" s="280"/>
      <c r="DG34" s="280"/>
      <c r="DH34" s="280"/>
      <c r="DI34" s="280"/>
      <c r="DJ34" s="280"/>
      <c r="DK34" s="280"/>
      <c r="DL34" s="280"/>
      <c r="DM34" s="280"/>
      <c r="DN34" s="280"/>
      <c r="DO34" s="280"/>
      <c r="DP34" s="280"/>
      <c r="DQ34" s="280"/>
      <c r="DR34" s="280"/>
      <c r="DS34" s="280"/>
      <c r="DT34" s="280"/>
      <c r="DU34" s="280"/>
      <c r="DV34" s="280"/>
      <c r="DW34" s="280"/>
      <c r="DX34" s="280"/>
      <c r="DY34" s="280"/>
      <c r="DZ34" s="280"/>
      <c r="EA34" s="280"/>
      <c r="EB34" s="280"/>
      <c r="EC34" s="280"/>
      <c r="ED34" s="280"/>
      <c r="EE34" s="280"/>
      <c r="EF34" s="280"/>
      <c r="EG34" s="280"/>
      <c r="EH34" s="280"/>
      <c r="EI34" s="280"/>
      <c r="EJ34" s="280"/>
      <c r="EK34" s="280"/>
      <c r="EL34" s="280"/>
      <c r="EM34" s="280"/>
      <c r="EN34" s="280"/>
      <c r="EO34" s="280"/>
      <c r="EP34" s="280"/>
      <c r="EQ34" s="280"/>
      <c r="ER34" s="280"/>
      <c r="ES34" s="280"/>
      <c r="ET34" s="280"/>
      <c r="EU34" s="280"/>
      <c r="EV34" s="280"/>
      <c r="EW34" s="280"/>
      <c r="EX34" s="280"/>
      <c r="EY34" s="280"/>
      <c r="EZ34" s="280"/>
      <c r="FA34" s="280"/>
      <c r="FB34" s="280"/>
      <c r="FC34" s="280"/>
      <c r="FD34" s="280"/>
      <c r="FE34" s="280"/>
      <c r="FF34" s="280"/>
      <c r="FG34" s="280"/>
      <c r="FH34" s="280"/>
      <c r="FI34" s="280"/>
      <c r="FJ34" s="280"/>
      <c r="FK34" s="280"/>
      <c r="FL34" s="280"/>
      <c r="FM34" s="280"/>
      <c r="FN34" s="280"/>
      <c r="FO34" s="280"/>
      <c r="FP34" s="280"/>
      <c r="FQ34" s="280"/>
      <c r="FR34" s="280"/>
      <c r="FS34" s="280"/>
      <c r="FT34" s="280"/>
      <c r="FU34" s="280"/>
      <c r="FV34" s="280"/>
      <c r="FW34" s="280"/>
      <c r="FX34" s="280"/>
      <c r="FY34" s="280"/>
      <c r="FZ34" s="280"/>
      <c r="GA34" s="280"/>
      <c r="GB34" s="280"/>
      <c r="GC34" s="280"/>
      <c r="GD34" s="280"/>
      <c r="GE34" s="280"/>
      <c r="GF34" s="280"/>
      <c r="GG34" s="280"/>
      <c r="GH34" s="280"/>
      <c r="GI34" s="280"/>
      <c r="GJ34" s="280"/>
      <c r="GK34" s="280"/>
      <c r="GL34" s="280"/>
      <c r="GM34" s="280"/>
      <c r="GN34" s="280"/>
      <c r="GO34" s="280"/>
      <c r="GP34" s="280"/>
      <c r="GQ34" s="280"/>
      <c r="GR34" s="280"/>
      <c r="GS34" s="280"/>
      <c r="GT34" s="280"/>
      <c r="GU34" s="280"/>
      <c r="GV34" s="280"/>
      <c r="GW34" s="280"/>
      <c r="GX34" s="280"/>
      <c r="GY34" s="280"/>
      <c r="GZ34" s="280"/>
      <c r="HA34" s="280"/>
      <c r="HB34" s="280"/>
      <c r="HC34" s="280"/>
      <c r="HD34" s="280"/>
      <c r="HE34" s="280"/>
      <c r="HF34" s="280"/>
      <c r="HG34" s="280"/>
      <c r="HH34" s="280"/>
      <c r="HI34" s="280"/>
      <c r="HJ34" s="280"/>
      <c r="HK34" s="280"/>
      <c r="HL34" s="280"/>
      <c r="HM34" s="280"/>
      <c r="HN34" s="280"/>
      <c r="HO34" s="280"/>
      <c r="HP34" s="280"/>
      <c r="HQ34" s="280"/>
      <c r="HR34" s="280"/>
      <c r="HS34" s="280"/>
      <c r="HT34" s="280"/>
      <c r="HU34" s="280"/>
      <c r="HV34" s="280"/>
      <c r="HW34" s="280"/>
      <c r="HX34" s="280"/>
      <c r="HY34" s="280"/>
      <c r="HZ34" s="280"/>
      <c r="IA34" s="280"/>
      <c r="IB34" s="280"/>
      <c r="IC34" s="280"/>
      <c r="ID34" s="280"/>
      <c r="IE34" s="280"/>
      <c r="IF34" s="280"/>
      <c r="IG34" s="280"/>
      <c r="IH34" s="280"/>
      <c r="II34" s="280"/>
      <c r="IJ34" s="280"/>
      <c r="IK34" s="280"/>
      <c r="IL34" s="280"/>
      <c r="IM34" s="280"/>
      <c r="IN34" s="280"/>
      <c r="IO34" s="280"/>
      <c r="IP34" s="280"/>
      <c r="IQ34" s="280"/>
      <c r="IR34" s="280"/>
      <c r="IS34" s="280"/>
      <c r="IT34" s="280"/>
      <c r="IU34" s="280"/>
      <c r="IV34" s="280"/>
      <c r="IW34" s="280"/>
      <c r="IX34" s="280"/>
      <c r="IY34" s="280"/>
      <c r="IZ34" s="280"/>
      <c r="JA34" s="280"/>
      <c r="JB34" s="280"/>
      <c r="JC34" s="280"/>
      <c r="JD34" s="280"/>
      <c r="JE34" s="280"/>
      <c r="JF34" s="280"/>
      <c r="JG34" s="280"/>
      <c r="JH34" s="280"/>
      <c r="JI34" s="280"/>
      <c r="JJ34" s="280"/>
      <c r="JK34" s="280"/>
      <c r="JL34" s="280"/>
      <c r="JM34" s="280"/>
      <c r="JN34" s="280"/>
      <c r="JO34" s="280"/>
      <c r="JP34" s="280"/>
      <c r="JQ34" s="280"/>
      <c r="JR34" s="280"/>
      <c r="JS34" s="280"/>
      <c r="JT34" s="280"/>
      <c r="JU34" s="280"/>
      <c r="JV34" s="280"/>
      <c r="JW34" s="280"/>
      <c r="JX34" s="280"/>
      <c r="JY34" s="280"/>
      <c r="JZ34" s="280"/>
      <c r="KA34" s="280"/>
      <c r="KB34" s="280"/>
      <c r="KC34" s="280"/>
      <c r="KD34" s="280"/>
      <c r="KE34" s="280"/>
      <c r="KF34" s="280"/>
      <c r="KG34" s="280"/>
      <c r="KH34" s="280"/>
      <c r="KI34" s="280"/>
      <c r="KJ34" s="280"/>
      <c r="KK34" s="280"/>
      <c r="KL34" s="280"/>
      <c r="KM34" s="280"/>
      <c r="KN34" s="280"/>
      <c r="KO34" s="280"/>
      <c r="KP34" s="280"/>
      <c r="KQ34" s="280"/>
      <c r="KR34" s="280"/>
      <c r="KS34" s="280"/>
      <c r="KT34" s="280"/>
      <c r="KU34" s="280"/>
      <c r="KV34" s="280"/>
      <c r="KW34" s="280"/>
      <c r="KX34" s="280"/>
      <c r="KY34" s="280"/>
      <c r="KZ34" s="280"/>
      <c r="LA34" s="280"/>
      <c r="LB34" s="280"/>
      <c r="LC34" s="280"/>
      <c r="LD34" s="280"/>
      <c r="LE34" s="280"/>
      <c r="LF34" s="280"/>
      <c r="LG34" s="280"/>
      <c r="LH34" s="280"/>
      <c r="LI34" s="280"/>
      <c r="LJ34" s="280"/>
      <c r="LK34" s="280"/>
      <c r="LL34" s="280"/>
      <c r="LM34" s="280"/>
      <c r="LN34" s="280"/>
      <c r="LO34" s="280"/>
      <c r="LP34" s="280"/>
      <c r="LQ34" s="280"/>
      <c r="LR34" s="280"/>
      <c r="LS34" s="280"/>
      <c r="LT34" s="280"/>
      <c r="LU34" s="280"/>
      <c r="LV34" s="280"/>
      <c r="LW34" s="280"/>
      <c r="LX34" s="280"/>
      <c r="LY34" s="280"/>
      <c r="LZ34" s="280"/>
      <c r="MA34" s="280"/>
      <c r="MB34" s="280"/>
      <c r="MC34" s="280"/>
      <c r="MD34" s="280"/>
      <c r="ME34" s="280"/>
      <c r="MF34" s="280"/>
      <c r="MG34" s="280"/>
      <c r="MH34" s="280"/>
      <c r="MI34" s="280"/>
      <c r="MJ34" s="280"/>
      <c r="MK34" s="280"/>
      <c r="ML34" s="280"/>
      <c r="MM34" s="280"/>
      <c r="MN34" s="280"/>
      <c r="MO34" s="280"/>
      <c r="MP34" s="280"/>
      <c r="MQ34" s="280"/>
      <c r="MR34" s="280"/>
      <c r="MS34" s="280"/>
      <c r="MT34" s="280"/>
      <c r="MU34" s="280"/>
      <c r="MV34" s="280"/>
      <c r="MW34" s="280"/>
      <c r="MX34" s="280"/>
      <c r="MY34" s="280"/>
      <c r="MZ34" s="280"/>
      <c r="NA34" s="280"/>
      <c r="NB34" s="280"/>
      <c r="NC34" s="280"/>
      <c r="ND34" s="280"/>
      <c r="NE34" s="280"/>
      <c r="NF34" s="280"/>
      <c r="NG34" s="280"/>
      <c r="NH34" s="280"/>
      <c r="NI34" s="280"/>
      <c r="NJ34" s="280"/>
      <c r="NK34" s="280"/>
      <c r="NL34" s="280"/>
      <c r="NM34" s="280"/>
      <c r="NN34" s="280"/>
      <c r="NO34" s="280"/>
      <c r="NP34" s="280"/>
      <c r="NQ34" s="280"/>
      <c r="NR34" s="280"/>
      <c r="NS34" s="280"/>
      <c r="NT34" s="280"/>
      <c r="NU34" s="280"/>
      <c r="NV34" s="280"/>
      <c r="NW34" s="280"/>
      <c r="NX34" s="280"/>
      <c r="NY34" s="280"/>
      <c r="NZ34" s="280"/>
      <c r="OA34" s="280"/>
      <c r="OB34" s="280"/>
      <c r="OC34" s="280"/>
      <c r="OD34" s="280"/>
      <c r="OE34" s="280"/>
      <c r="OF34" s="280"/>
      <c r="OG34" s="280"/>
      <c r="OH34" s="280"/>
      <c r="OI34" s="280"/>
      <c r="OJ34" s="280"/>
      <c r="OK34" s="280"/>
      <c r="OL34" s="280"/>
      <c r="OM34" s="280"/>
      <c r="ON34" s="280"/>
      <c r="OO34" s="280"/>
      <c r="OP34" s="280"/>
      <c r="OQ34" s="280"/>
      <c r="OR34" s="280"/>
      <c r="OS34" s="280"/>
      <c r="OT34" s="280"/>
      <c r="OU34" s="280"/>
      <c r="OV34" s="280"/>
      <c r="OW34" s="280"/>
      <c r="OX34" s="280"/>
      <c r="OY34" s="280"/>
      <c r="OZ34" s="280"/>
      <c r="PA34" s="280"/>
      <c r="PB34" s="280"/>
      <c r="PC34" s="280"/>
      <c r="PD34" s="280"/>
      <c r="PE34" s="280"/>
      <c r="PF34" s="280"/>
      <c r="PG34" s="280"/>
      <c r="PH34" s="280"/>
      <c r="PI34" s="280"/>
      <c r="PJ34" s="280"/>
      <c r="PK34" s="280"/>
      <c r="PL34" s="280"/>
      <c r="PM34" s="280"/>
      <c r="PN34" s="280"/>
      <c r="PO34" s="280"/>
      <c r="PP34" s="280"/>
      <c r="PQ34" s="280"/>
      <c r="PR34" s="280"/>
      <c r="PS34" s="280"/>
      <c r="PT34" s="280"/>
      <c r="PU34" s="280"/>
      <c r="PV34" s="280"/>
      <c r="PW34" s="280"/>
      <c r="PX34" s="280"/>
      <c r="PY34" s="280"/>
      <c r="PZ34" s="280"/>
      <c r="QA34" s="280"/>
      <c r="QB34" s="280"/>
      <c r="QC34" s="280"/>
      <c r="QD34" s="280"/>
      <c r="QE34" s="280"/>
      <c r="QF34" s="280"/>
      <c r="QG34" s="280"/>
      <c r="QH34" s="280"/>
      <c r="QI34" s="280"/>
      <c r="QJ34" s="280"/>
      <c r="QK34" s="280"/>
      <c r="QL34" s="280"/>
      <c r="QM34" s="280"/>
      <c r="QN34" s="280"/>
      <c r="QO34" s="280"/>
    </row>
    <row r="35" spans="1:457" s="53" customFormat="1" ht="21.75" customHeight="1" x14ac:dyDescent="0.2">
      <c r="A35" s="172" t="s">
        <v>115</v>
      </c>
      <c r="B35" s="51"/>
      <c r="C35" s="183">
        <v>1492879</v>
      </c>
      <c r="D35" s="184"/>
      <c r="E35" s="183">
        <v>6836771276</v>
      </c>
      <c r="F35" s="184"/>
      <c r="G35" s="183">
        <v>6507324082</v>
      </c>
      <c r="H35" s="184"/>
      <c r="I35" s="186">
        <f t="shared" si="0"/>
        <v>329447194</v>
      </c>
      <c r="J35" s="184"/>
      <c r="K35" s="173">
        <v>1492879</v>
      </c>
      <c r="L35" s="184"/>
      <c r="M35" s="183">
        <v>6836771276</v>
      </c>
      <c r="N35" s="184"/>
      <c r="O35" s="173">
        <v>7124743202</v>
      </c>
      <c r="P35" s="184"/>
      <c r="Q35" s="275">
        <f t="shared" si="1"/>
        <v>-287971926</v>
      </c>
      <c r="R35" s="172"/>
      <c r="S35" s="174"/>
      <c r="T35" s="175"/>
      <c r="U35" s="174"/>
      <c r="V35" s="173"/>
      <c r="W35" s="174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  <c r="BN35" s="280"/>
      <c r="BO35" s="280"/>
      <c r="BP35" s="280"/>
      <c r="BQ35" s="280"/>
      <c r="BR35" s="280"/>
      <c r="BS35" s="280"/>
      <c r="BT35" s="280"/>
      <c r="BU35" s="280"/>
      <c r="BV35" s="280"/>
      <c r="BW35" s="280"/>
      <c r="BX35" s="280"/>
      <c r="BY35" s="280"/>
      <c r="BZ35" s="280"/>
      <c r="CA35" s="280"/>
      <c r="CB35" s="280"/>
      <c r="CC35" s="280"/>
      <c r="CD35" s="280"/>
      <c r="CE35" s="280"/>
      <c r="CF35" s="280"/>
      <c r="CG35" s="280"/>
      <c r="CH35" s="280"/>
      <c r="CI35" s="280"/>
      <c r="CJ35" s="280"/>
      <c r="CK35" s="280"/>
      <c r="CL35" s="280"/>
      <c r="CM35" s="280"/>
      <c r="CN35" s="280"/>
      <c r="CO35" s="280"/>
      <c r="CP35" s="280"/>
      <c r="CQ35" s="280"/>
      <c r="CR35" s="280"/>
      <c r="CS35" s="280"/>
      <c r="CT35" s="280"/>
      <c r="CU35" s="280"/>
      <c r="CV35" s="280"/>
      <c r="CW35" s="280"/>
      <c r="CX35" s="280"/>
      <c r="CY35" s="280"/>
      <c r="CZ35" s="280"/>
      <c r="DA35" s="280"/>
      <c r="DB35" s="280"/>
      <c r="DC35" s="280"/>
      <c r="DD35" s="280"/>
      <c r="DE35" s="280"/>
      <c r="DF35" s="280"/>
      <c r="DG35" s="280"/>
      <c r="DH35" s="280"/>
      <c r="DI35" s="280"/>
      <c r="DJ35" s="280"/>
      <c r="DK35" s="280"/>
      <c r="DL35" s="280"/>
      <c r="DM35" s="280"/>
      <c r="DN35" s="280"/>
      <c r="DO35" s="280"/>
      <c r="DP35" s="280"/>
      <c r="DQ35" s="280"/>
      <c r="DR35" s="280"/>
      <c r="DS35" s="280"/>
      <c r="DT35" s="280"/>
      <c r="DU35" s="280"/>
      <c r="DV35" s="280"/>
      <c r="DW35" s="280"/>
      <c r="DX35" s="280"/>
      <c r="DY35" s="280"/>
      <c r="DZ35" s="280"/>
      <c r="EA35" s="280"/>
      <c r="EB35" s="280"/>
      <c r="EC35" s="280"/>
      <c r="ED35" s="280"/>
      <c r="EE35" s="280"/>
      <c r="EF35" s="280"/>
      <c r="EG35" s="280"/>
      <c r="EH35" s="280"/>
      <c r="EI35" s="280"/>
      <c r="EJ35" s="280"/>
      <c r="EK35" s="280"/>
      <c r="EL35" s="280"/>
      <c r="EM35" s="280"/>
      <c r="EN35" s="280"/>
      <c r="EO35" s="280"/>
      <c r="EP35" s="280"/>
      <c r="EQ35" s="280"/>
      <c r="ER35" s="280"/>
      <c r="ES35" s="280"/>
      <c r="ET35" s="280"/>
      <c r="EU35" s="280"/>
      <c r="EV35" s="280"/>
      <c r="EW35" s="280"/>
      <c r="EX35" s="280"/>
      <c r="EY35" s="280"/>
      <c r="EZ35" s="280"/>
      <c r="FA35" s="280"/>
      <c r="FB35" s="280"/>
      <c r="FC35" s="280"/>
      <c r="FD35" s="280"/>
      <c r="FE35" s="280"/>
      <c r="FF35" s="280"/>
      <c r="FG35" s="280"/>
      <c r="FH35" s="280"/>
      <c r="FI35" s="280"/>
      <c r="FJ35" s="280"/>
      <c r="FK35" s="280"/>
      <c r="FL35" s="280"/>
      <c r="FM35" s="280"/>
      <c r="FN35" s="280"/>
      <c r="FO35" s="280"/>
      <c r="FP35" s="280"/>
      <c r="FQ35" s="280"/>
      <c r="FR35" s="280"/>
      <c r="FS35" s="280"/>
      <c r="FT35" s="280"/>
      <c r="FU35" s="280"/>
      <c r="FV35" s="280"/>
      <c r="FW35" s="280"/>
      <c r="FX35" s="280"/>
      <c r="FY35" s="280"/>
      <c r="FZ35" s="280"/>
      <c r="GA35" s="280"/>
      <c r="GB35" s="280"/>
      <c r="GC35" s="280"/>
      <c r="GD35" s="280"/>
      <c r="GE35" s="280"/>
      <c r="GF35" s="280"/>
      <c r="GG35" s="280"/>
      <c r="GH35" s="280"/>
      <c r="GI35" s="280"/>
      <c r="GJ35" s="280"/>
      <c r="GK35" s="280"/>
      <c r="GL35" s="280"/>
      <c r="GM35" s="280"/>
      <c r="GN35" s="280"/>
      <c r="GO35" s="280"/>
      <c r="GP35" s="280"/>
      <c r="GQ35" s="280"/>
      <c r="GR35" s="280"/>
      <c r="GS35" s="280"/>
      <c r="GT35" s="280"/>
      <c r="GU35" s="280"/>
      <c r="GV35" s="280"/>
      <c r="GW35" s="280"/>
      <c r="GX35" s="280"/>
      <c r="GY35" s="280"/>
      <c r="GZ35" s="280"/>
      <c r="HA35" s="280"/>
      <c r="HB35" s="280"/>
      <c r="HC35" s="280"/>
      <c r="HD35" s="280"/>
      <c r="HE35" s="280"/>
      <c r="HF35" s="280"/>
      <c r="HG35" s="280"/>
      <c r="HH35" s="280"/>
      <c r="HI35" s="280"/>
      <c r="HJ35" s="280"/>
      <c r="HK35" s="280"/>
      <c r="HL35" s="280"/>
      <c r="HM35" s="280"/>
      <c r="HN35" s="280"/>
      <c r="HO35" s="280"/>
      <c r="HP35" s="280"/>
      <c r="HQ35" s="280"/>
      <c r="HR35" s="280"/>
      <c r="HS35" s="280"/>
      <c r="HT35" s="280"/>
      <c r="HU35" s="280"/>
      <c r="HV35" s="280"/>
      <c r="HW35" s="280"/>
      <c r="HX35" s="280"/>
      <c r="HY35" s="280"/>
      <c r="HZ35" s="280"/>
      <c r="IA35" s="280"/>
      <c r="IB35" s="280"/>
      <c r="IC35" s="280"/>
      <c r="ID35" s="280"/>
      <c r="IE35" s="280"/>
      <c r="IF35" s="280"/>
      <c r="IG35" s="280"/>
      <c r="IH35" s="280"/>
      <c r="II35" s="280"/>
      <c r="IJ35" s="280"/>
      <c r="IK35" s="280"/>
      <c r="IL35" s="280"/>
      <c r="IM35" s="280"/>
      <c r="IN35" s="280"/>
      <c r="IO35" s="280"/>
      <c r="IP35" s="280"/>
      <c r="IQ35" s="280"/>
      <c r="IR35" s="280"/>
      <c r="IS35" s="280"/>
      <c r="IT35" s="280"/>
      <c r="IU35" s="280"/>
      <c r="IV35" s="280"/>
      <c r="IW35" s="280"/>
      <c r="IX35" s="280"/>
      <c r="IY35" s="280"/>
      <c r="IZ35" s="280"/>
      <c r="JA35" s="280"/>
      <c r="JB35" s="280"/>
      <c r="JC35" s="280"/>
      <c r="JD35" s="280"/>
      <c r="JE35" s="280"/>
      <c r="JF35" s="280"/>
      <c r="JG35" s="280"/>
      <c r="JH35" s="280"/>
      <c r="JI35" s="280"/>
      <c r="JJ35" s="280"/>
      <c r="JK35" s="280"/>
      <c r="JL35" s="280"/>
      <c r="JM35" s="280"/>
      <c r="JN35" s="280"/>
      <c r="JO35" s="280"/>
      <c r="JP35" s="280"/>
      <c r="JQ35" s="280"/>
      <c r="JR35" s="280"/>
      <c r="JS35" s="280"/>
      <c r="JT35" s="280"/>
      <c r="JU35" s="280"/>
      <c r="JV35" s="280"/>
      <c r="JW35" s="280"/>
      <c r="JX35" s="280"/>
      <c r="JY35" s="280"/>
      <c r="JZ35" s="280"/>
      <c r="KA35" s="280"/>
      <c r="KB35" s="280"/>
      <c r="KC35" s="280"/>
      <c r="KD35" s="280"/>
      <c r="KE35" s="280"/>
      <c r="KF35" s="280"/>
      <c r="KG35" s="280"/>
      <c r="KH35" s="280"/>
      <c r="KI35" s="280"/>
      <c r="KJ35" s="280"/>
      <c r="KK35" s="280"/>
      <c r="KL35" s="280"/>
      <c r="KM35" s="280"/>
      <c r="KN35" s="280"/>
      <c r="KO35" s="280"/>
      <c r="KP35" s="280"/>
      <c r="KQ35" s="280"/>
      <c r="KR35" s="280"/>
      <c r="KS35" s="280"/>
      <c r="KT35" s="280"/>
      <c r="KU35" s="280"/>
      <c r="KV35" s="280"/>
      <c r="KW35" s="280"/>
      <c r="KX35" s="280"/>
      <c r="KY35" s="280"/>
      <c r="KZ35" s="280"/>
      <c r="LA35" s="280"/>
      <c r="LB35" s="280"/>
      <c r="LC35" s="280"/>
      <c r="LD35" s="280"/>
      <c r="LE35" s="280"/>
      <c r="LF35" s="280"/>
      <c r="LG35" s="280"/>
      <c r="LH35" s="280"/>
      <c r="LI35" s="280"/>
      <c r="LJ35" s="280"/>
      <c r="LK35" s="280"/>
      <c r="LL35" s="280"/>
      <c r="LM35" s="280"/>
      <c r="LN35" s="280"/>
      <c r="LO35" s="280"/>
      <c r="LP35" s="280"/>
      <c r="LQ35" s="280"/>
      <c r="LR35" s="280"/>
      <c r="LS35" s="280"/>
      <c r="LT35" s="280"/>
      <c r="LU35" s="280"/>
      <c r="LV35" s="280"/>
      <c r="LW35" s="280"/>
      <c r="LX35" s="280"/>
      <c r="LY35" s="280"/>
      <c r="LZ35" s="280"/>
      <c r="MA35" s="280"/>
      <c r="MB35" s="280"/>
      <c r="MC35" s="280"/>
      <c r="MD35" s="280"/>
      <c r="ME35" s="280"/>
      <c r="MF35" s="280"/>
      <c r="MG35" s="280"/>
      <c r="MH35" s="280"/>
      <c r="MI35" s="280"/>
      <c r="MJ35" s="280"/>
      <c r="MK35" s="280"/>
      <c r="ML35" s="280"/>
      <c r="MM35" s="280"/>
      <c r="MN35" s="280"/>
      <c r="MO35" s="280"/>
      <c r="MP35" s="280"/>
      <c r="MQ35" s="280"/>
      <c r="MR35" s="280"/>
      <c r="MS35" s="280"/>
      <c r="MT35" s="280"/>
      <c r="MU35" s="280"/>
      <c r="MV35" s="280"/>
      <c r="MW35" s="280"/>
      <c r="MX35" s="280"/>
      <c r="MY35" s="280"/>
      <c r="MZ35" s="280"/>
      <c r="NA35" s="280"/>
      <c r="NB35" s="280"/>
      <c r="NC35" s="280"/>
      <c r="ND35" s="280"/>
      <c r="NE35" s="280"/>
      <c r="NF35" s="280"/>
      <c r="NG35" s="280"/>
      <c r="NH35" s="280"/>
      <c r="NI35" s="280"/>
      <c r="NJ35" s="280"/>
      <c r="NK35" s="280"/>
      <c r="NL35" s="280"/>
      <c r="NM35" s="280"/>
      <c r="NN35" s="280"/>
      <c r="NO35" s="280"/>
      <c r="NP35" s="280"/>
      <c r="NQ35" s="280"/>
      <c r="NR35" s="280"/>
      <c r="NS35" s="280"/>
      <c r="NT35" s="280"/>
      <c r="NU35" s="280"/>
      <c r="NV35" s="280"/>
      <c r="NW35" s="280"/>
      <c r="NX35" s="280"/>
      <c r="NY35" s="280"/>
      <c r="NZ35" s="280"/>
      <c r="OA35" s="280"/>
      <c r="OB35" s="280"/>
      <c r="OC35" s="280"/>
      <c r="OD35" s="280"/>
      <c r="OE35" s="280"/>
      <c r="OF35" s="280"/>
      <c r="OG35" s="280"/>
      <c r="OH35" s="280"/>
      <c r="OI35" s="280"/>
      <c r="OJ35" s="280"/>
      <c r="OK35" s="280"/>
      <c r="OL35" s="280"/>
      <c r="OM35" s="280"/>
      <c r="ON35" s="280"/>
      <c r="OO35" s="280"/>
      <c r="OP35" s="280"/>
      <c r="OQ35" s="280"/>
      <c r="OR35" s="280"/>
      <c r="OS35" s="280"/>
      <c r="OT35" s="280"/>
      <c r="OU35" s="280"/>
      <c r="OV35" s="280"/>
      <c r="OW35" s="280"/>
      <c r="OX35" s="280"/>
      <c r="OY35" s="280"/>
      <c r="OZ35" s="280"/>
      <c r="PA35" s="280"/>
      <c r="PB35" s="280"/>
      <c r="PC35" s="280"/>
      <c r="PD35" s="280"/>
      <c r="PE35" s="280"/>
      <c r="PF35" s="280"/>
      <c r="PG35" s="280"/>
      <c r="PH35" s="280"/>
      <c r="PI35" s="280"/>
      <c r="PJ35" s="280"/>
      <c r="PK35" s="280"/>
      <c r="PL35" s="280"/>
      <c r="PM35" s="280"/>
      <c r="PN35" s="280"/>
      <c r="PO35" s="280"/>
      <c r="PP35" s="280"/>
      <c r="PQ35" s="280"/>
      <c r="PR35" s="280"/>
      <c r="PS35" s="280"/>
      <c r="PT35" s="280"/>
      <c r="PU35" s="280"/>
      <c r="PV35" s="280"/>
      <c r="PW35" s="280"/>
      <c r="PX35" s="280"/>
      <c r="PY35" s="280"/>
      <c r="PZ35" s="280"/>
      <c r="QA35" s="280"/>
      <c r="QB35" s="280"/>
      <c r="QC35" s="280"/>
      <c r="QD35" s="280"/>
      <c r="QE35" s="280"/>
      <c r="QF35" s="280"/>
      <c r="QG35" s="280"/>
      <c r="QH35" s="280"/>
      <c r="QI35" s="280"/>
      <c r="QJ35" s="280"/>
      <c r="QK35" s="280"/>
      <c r="QL35" s="280"/>
      <c r="QM35" s="280"/>
      <c r="QN35" s="280"/>
      <c r="QO35" s="280"/>
    </row>
    <row r="36" spans="1:457" s="53" customFormat="1" ht="21.75" customHeight="1" x14ac:dyDescent="0.2">
      <c r="A36" s="172" t="s">
        <v>116</v>
      </c>
      <c r="B36" s="51"/>
      <c r="C36" s="183">
        <v>910000</v>
      </c>
      <c r="D36" s="184"/>
      <c r="E36" s="183">
        <v>3637338295</v>
      </c>
      <c r="F36" s="184"/>
      <c r="G36" s="183">
        <v>3654525420</v>
      </c>
      <c r="H36" s="184"/>
      <c r="I36" s="186">
        <f t="shared" si="0"/>
        <v>-17187125</v>
      </c>
      <c r="J36" s="184"/>
      <c r="K36" s="173">
        <v>910000</v>
      </c>
      <c r="L36" s="184"/>
      <c r="M36" s="183">
        <v>3637338295</v>
      </c>
      <c r="N36" s="184"/>
      <c r="O36" s="173">
        <v>3326546017</v>
      </c>
      <c r="P36" s="184"/>
      <c r="Q36" s="275">
        <f t="shared" si="1"/>
        <v>310792278</v>
      </c>
      <c r="R36" s="172"/>
      <c r="S36" s="83"/>
      <c r="T36" s="175"/>
      <c r="U36" s="174"/>
      <c r="V36" s="173"/>
      <c r="W36" s="174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0"/>
      <c r="BQ36" s="280"/>
      <c r="BR36" s="280"/>
      <c r="BS36" s="280"/>
      <c r="BT36" s="280"/>
      <c r="BU36" s="280"/>
      <c r="BV36" s="280"/>
      <c r="BW36" s="280"/>
      <c r="BX36" s="280"/>
      <c r="BY36" s="280"/>
      <c r="BZ36" s="280"/>
      <c r="CA36" s="280"/>
      <c r="CB36" s="280"/>
      <c r="CC36" s="280"/>
      <c r="CD36" s="280"/>
      <c r="CE36" s="280"/>
      <c r="CF36" s="280"/>
      <c r="CG36" s="280"/>
      <c r="CH36" s="280"/>
      <c r="CI36" s="280"/>
      <c r="CJ36" s="280"/>
      <c r="CK36" s="280"/>
      <c r="CL36" s="280"/>
      <c r="CM36" s="280"/>
      <c r="CN36" s="280"/>
      <c r="CO36" s="280"/>
      <c r="CP36" s="280"/>
      <c r="CQ36" s="280"/>
      <c r="CR36" s="280"/>
      <c r="CS36" s="280"/>
      <c r="CT36" s="280"/>
      <c r="CU36" s="280"/>
      <c r="CV36" s="280"/>
      <c r="CW36" s="280"/>
      <c r="CX36" s="280"/>
      <c r="CY36" s="280"/>
      <c r="CZ36" s="280"/>
      <c r="DA36" s="280"/>
      <c r="DB36" s="280"/>
      <c r="DC36" s="280"/>
      <c r="DD36" s="280"/>
      <c r="DE36" s="280"/>
      <c r="DF36" s="280"/>
      <c r="DG36" s="280"/>
      <c r="DH36" s="280"/>
      <c r="DI36" s="280"/>
      <c r="DJ36" s="280"/>
      <c r="DK36" s="280"/>
      <c r="DL36" s="280"/>
      <c r="DM36" s="280"/>
      <c r="DN36" s="280"/>
      <c r="DO36" s="280"/>
      <c r="DP36" s="280"/>
      <c r="DQ36" s="280"/>
      <c r="DR36" s="280"/>
      <c r="DS36" s="280"/>
      <c r="DT36" s="280"/>
      <c r="DU36" s="280"/>
      <c r="DV36" s="280"/>
      <c r="DW36" s="280"/>
      <c r="DX36" s="280"/>
      <c r="DY36" s="280"/>
      <c r="DZ36" s="280"/>
      <c r="EA36" s="280"/>
      <c r="EB36" s="280"/>
      <c r="EC36" s="280"/>
      <c r="ED36" s="280"/>
      <c r="EE36" s="280"/>
      <c r="EF36" s="280"/>
      <c r="EG36" s="280"/>
      <c r="EH36" s="280"/>
      <c r="EI36" s="280"/>
      <c r="EJ36" s="280"/>
      <c r="EK36" s="280"/>
      <c r="EL36" s="280"/>
      <c r="EM36" s="280"/>
      <c r="EN36" s="280"/>
      <c r="EO36" s="280"/>
      <c r="EP36" s="280"/>
      <c r="EQ36" s="280"/>
      <c r="ER36" s="280"/>
      <c r="ES36" s="280"/>
      <c r="ET36" s="280"/>
      <c r="EU36" s="280"/>
      <c r="EV36" s="280"/>
      <c r="EW36" s="280"/>
      <c r="EX36" s="280"/>
      <c r="EY36" s="280"/>
      <c r="EZ36" s="280"/>
      <c r="FA36" s="280"/>
      <c r="FB36" s="280"/>
      <c r="FC36" s="280"/>
      <c r="FD36" s="280"/>
      <c r="FE36" s="280"/>
      <c r="FF36" s="280"/>
      <c r="FG36" s="280"/>
      <c r="FH36" s="280"/>
      <c r="FI36" s="280"/>
      <c r="FJ36" s="280"/>
      <c r="FK36" s="280"/>
      <c r="FL36" s="280"/>
      <c r="FM36" s="280"/>
      <c r="FN36" s="280"/>
      <c r="FO36" s="280"/>
      <c r="FP36" s="280"/>
      <c r="FQ36" s="280"/>
      <c r="FR36" s="280"/>
      <c r="FS36" s="280"/>
      <c r="FT36" s="280"/>
      <c r="FU36" s="280"/>
      <c r="FV36" s="280"/>
      <c r="FW36" s="280"/>
      <c r="FX36" s="280"/>
      <c r="FY36" s="280"/>
      <c r="FZ36" s="280"/>
      <c r="GA36" s="280"/>
      <c r="GB36" s="280"/>
      <c r="GC36" s="280"/>
      <c r="GD36" s="280"/>
      <c r="GE36" s="280"/>
      <c r="GF36" s="280"/>
      <c r="GG36" s="280"/>
      <c r="GH36" s="280"/>
      <c r="GI36" s="280"/>
      <c r="GJ36" s="280"/>
      <c r="GK36" s="280"/>
      <c r="GL36" s="280"/>
      <c r="GM36" s="280"/>
      <c r="GN36" s="280"/>
      <c r="GO36" s="280"/>
      <c r="GP36" s="280"/>
      <c r="GQ36" s="280"/>
      <c r="GR36" s="280"/>
      <c r="GS36" s="280"/>
      <c r="GT36" s="280"/>
      <c r="GU36" s="280"/>
      <c r="GV36" s="280"/>
      <c r="GW36" s="280"/>
      <c r="GX36" s="280"/>
      <c r="GY36" s="280"/>
      <c r="GZ36" s="280"/>
      <c r="HA36" s="280"/>
      <c r="HB36" s="280"/>
      <c r="HC36" s="280"/>
      <c r="HD36" s="280"/>
      <c r="HE36" s="280"/>
      <c r="HF36" s="280"/>
      <c r="HG36" s="280"/>
      <c r="HH36" s="280"/>
      <c r="HI36" s="280"/>
      <c r="HJ36" s="280"/>
      <c r="HK36" s="280"/>
      <c r="HL36" s="280"/>
      <c r="HM36" s="280"/>
      <c r="HN36" s="280"/>
      <c r="HO36" s="280"/>
      <c r="HP36" s="280"/>
      <c r="HQ36" s="280"/>
      <c r="HR36" s="280"/>
      <c r="HS36" s="280"/>
      <c r="HT36" s="280"/>
      <c r="HU36" s="280"/>
      <c r="HV36" s="280"/>
      <c r="HW36" s="280"/>
      <c r="HX36" s="280"/>
      <c r="HY36" s="280"/>
      <c r="HZ36" s="280"/>
      <c r="IA36" s="280"/>
      <c r="IB36" s="280"/>
      <c r="IC36" s="280"/>
      <c r="ID36" s="280"/>
      <c r="IE36" s="280"/>
      <c r="IF36" s="280"/>
      <c r="IG36" s="280"/>
      <c r="IH36" s="280"/>
      <c r="II36" s="280"/>
      <c r="IJ36" s="280"/>
      <c r="IK36" s="280"/>
      <c r="IL36" s="280"/>
      <c r="IM36" s="280"/>
      <c r="IN36" s="280"/>
      <c r="IO36" s="280"/>
      <c r="IP36" s="280"/>
      <c r="IQ36" s="280"/>
      <c r="IR36" s="280"/>
      <c r="IS36" s="280"/>
      <c r="IT36" s="280"/>
      <c r="IU36" s="280"/>
      <c r="IV36" s="280"/>
      <c r="IW36" s="280"/>
      <c r="IX36" s="280"/>
      <c r="IY36" s="280"/>
      <c r="IZ36" s="280"/>
      <c r="JA36" s="280"/>
      <c r="JB36" s="280"/>
      <c r="JC36" s="280"/>
      <c r="JD36" s="280"/>
      <c r="JE36" s="280"/>
      <c r="JF36" s="280"/>
      <c r="JG36" s="280"/>
      <c r="JH36" s="280"/>
      <c r="JI36" s="280"/>
      <c r="JJ36" s="280"/>
      <c r="JK36" s="280"/>
      <c r="JL36" s="280"/>
      <c r="JM36" s="280"/>
      <c r="JN36" s="280"/>
      <c r="JO36" s="280"/>
      <c r="JP36" s="280"/>
      <c r="JQ36" s="280"/>
      <c r="JR36" s="280"/>
      <c r="JS36" s="280"/>
      <c r="JT36" s="280"/>
      <c r="JU36" s="280"/>
      <c r="JV36" s="280"/>
      <c r="JW36" s="280"/>
      <c r="JX36" s="280"/>
      <c r="JY36" s="280"/>
      <c r="JZ36" s="280"/>
      <c r="KA36" s="280"/>
      <c r="KB36" s="280"/>
      <c r="KC36" s="280"/>
      <c r="KD36" s="280"/>
      <c r="KE36" s="280"/>
      <c r="KF36" s="280"/>
      <c r="KG36" s="280"/>
      <c r="KH36" s="280"/>
      <c r="KI36" s="280"/>
      <c r="KJ36" s="280"/>
      <c r="KK36" s="280"/>
      <c r="KL36" s="280"/>
      <c r="KM36" s="280"/>
      <c r="KN36" s="280"/>
      <c r="KO36" s="280"/>
      <c r="KP36" s="280"/>
      <c r="KQ36" s="280"/>
      <c r="KR36" s="280"/>
      <c r="KS36" s="280"/>
      <c r="KT36" s="280"/>
      <c r="KU36" s="280"/>
      <c r="KV36" s="280"/>
      <c r="KW36" s="280"/>
      <c r="KX36" s="280"/>
      <c r="KY36" s="280"/>
      <c r="KZ36" s="280"/>
      <c r="LA36" s="280"/>
      <c r="LB36" s="280"/>
      <c r="LC36" s="280"/>
      <c r="LD36" s="280"/>
      <c r="LE36" s="280"/>
      <c r="LF36" s="280"/>
      <c r="LG36" s="280"/>
      <c r="LH36" s="280"/>
      <c r="LI36" s="280"/>
      <c r="LJ36" s="280"/>
      <c r="LK36" s="280"/>
      <c r="LL36" s="280"/>
      <c r="LM36" s="280"/>
      <c r="LN36" s="280"/>
      <c r="LO36" s="280"/>
      <c r="LP36" s="280"/>
      <c r="LQ36" s="280"/>
      <c r="LR36" s="280"/>
      <c r="LS36" s="280"/>
      <c r="LT36" s="280"/>
      <c r="LU36" s="280"/>
      <c r="LV36" s="280"/>
      <c r="LW36" s="280"/>
      <c r="LX36" s="280"/>
      <c r="LY36" s="280"/>
      <c r="LZ36" s="280"/>
      <c r="MA36" s="280"/>
      <c r="MB36" s="280"/>
      <c r="MC36" s="280"/>
      <c r="MD36" s="280"/>
      <c r="ME36" s="280"/>
      <c r="MF36" s="280"/>
      <c r="MG36" s="280"/>
      <c r="MH36" s="280"/>
      <c r="MI36" s="280"/>
      <c r="MJ36" s="280"/>
      <c r="MK36" s="280"/>
      <c r="ML36" s="280"/>
      <c r="MM36" s="280"/>
      <c r="MN36" s="280"/>
      <c r="MO36" s="280"/>
      <c r="MP36" s="280"/>
      <c r="MQ36" s="280"/>
      <c r="MR36" s="280"/>
      <c r="MS36" s="280"/>
      <c r="MT36" s="280"/>
      <c r="MU36" s="280"/>
      <c r="MV36" s="280"/>
      <c r="MW36" s="280"/>
      <c r="MX36" s="280"/>
      <c r="MY36" s="280"/>
      <c r="MZ36" s="280"/>
      <c r="NA36" s="280"/>
      <c r="NB36" s="280"/>
      <c r="NC36" s="280"/>
      <c r="ND36" s="280"/>
      <c r="NE36" s="280"/>
      <c r="NF36" s="280"/>
      <c r="NG36" s="280"/>
      <c r="NH36" s="280"/>
      <c r="NI36" s="280"/>
      <c r="NJ36" s="280"/>
      <c r="NK36" s="280"/>
      <c r="NL36" s="280"/>
      <c r="NM36" s="280"/>
      <c r="NN36" s="280"/>
      <c r="NO36" s="280"/>
      <c r="NP36" s="280"/>
      <c r="NQ36" s="280"/>
      <c r="NR36" s="280"/>
      <c r="NS36" s="280"/>
      <c r="NT36" s="280"/>
      <c r="NU36" s="280"/>
      <c r="NV36" s="280"/>
      <c r="NW36" s="280"/>
      <c r="NX36" s="280"/>
      <c r="NY36" s="280"/>
      <c r="NZ36" s="280"/>
      <c r="OA36" s="280"/>
      <c r="OB36" s="280"/>
      <c r="OC36" s="280"/>
      <c r="OD36" s="280"/>
      <c r="OE36" s="280"/>
      <c r="OF36" s="280"/>
      <c r="OG36" s="280"/>
      <c r="OH36" s="280"/>
      <c r="OI36" s="280"/>
      <c r="OJ36" s="280"/>
      <c r="OK36" s="280"/>
      <c r="OL36" s="280"/>
      <c r="OM36" s="280"/>
      <c r="ON36" s="280"/>
      <c r="OO36" s="280"/>
      <c r="OP36" s="280"/>
      <c r="OQ36" s="280"/>
      <c r="OR36" s="280"/>
      <c r="OS36" s="280"/>
      <c r="OT36" s="280"/>
      <c r="OU36" s="280"/>
      <c r="OV36" s="280"/>
      <c r="OW36" s="280"/>
      <c r="OX36" s="280"/>
      <c r="OY36" s="280"/>
      <c r="OZ36" s="280"/>
      <c r="PA36" s="280"/>
      <c r="PB36" s="280"/>
      <c r="PC36" s="280"/>
      <c r="PD36" s="280"/>
      <c r="PE36" s="280"/>
      <c r="PF36" s="280"/>
      <c r="PG36" s="280"/>
      <c r="PH36" s="280"/>
      <c r="PI36" s="280"/>
      <c r="PJ36" s="280"/>
      <c r="PK36" s="280"/>
      <c r="PL36" s="280"/>
      <c r="PM36" s="280"/>
      <c r="PN36" s="280"/>
      <c r="PO36" s="280"/>
      <c r="PP36" s="280"/>
      <c r="PQ36" s="280"/>
      <c r="PR36" s="280"/>
      <c r="PS36" s="280"/>
      <c r="PT36" s="280"/>
      <c r="PU36" s="280"/>
      <c r="PV36" s="280"/>
      <c r="PW36" s="280"/>
      <c r="PX36" s="280"/>
      <c r="PY36" s="280"/>
      <c r="PZ36" s="280"/>
      <c r="QA36" s="280"/>
      <c r="QB36" s="280"/>
      <c r="QC36" s="280"/>
      <c r="QD36" s="280"/>
      <c r="QE36" s="280"/>
      <c r="QF36" s="280"/>
      <c r="QG36" s="280"/>
      <c r="QH36" s="280"/>
      <c r="QI36" s="280"/>
      <c r="QJ36" s="280"/>
      <c r="QK36" s="280"/>
      <c r="QL36" s="280"/>
      <c r="QM36" s="280"/>
      <c r="QN36" s="280"/>
      <c r="QO36" s="280"/>
    </row>
    <row r="37" spans="1:457" s="51" customFormat="1" ht="30" customHeight="1" x14ac:dyDescent="0.2">
      <c r="A37" s="151" t="s">
        <v>117</v>
      </c>
      <c r="B37" s="152"/>
      <c r="C37" s="188">
        <v>535013</v>
      </c>
      <c r="D37" s="189"/>
      <c r="E37" s="188">
        <v>8929420204</v>
      </c>
      <c r="F37" s="189"/>
      <c r="G37" s="219">
        <v>8542791915</v>
      </c>
      <c r="H37" s="189"/>
      <c r="I37" s="186">
        <f t="shared" si="0"/>
        <v>386628289</v>
      </c>
      <c r="J37" s="189"/>
      <c r="K37" s="173">
        <v>535013</v>
      </c>
      <c r="L37" s="189"/>
      <c r="M37" s="188">
        <v>8929420204</v>
      </c>
      <c r="N37" s="188"/>
      <c r="O37" s="173">
        <v>8587426827</v>
      </c>
      <c r="P37" s="189"/>
      <c r="Q37" s="275">
        <f t="shared" si="1"/>
        <v>341993377</v>
      </c>
      <c r="S37" s="83"/>
      <c r="T37" s="83"/>
      <c r="U37" s="83"/>
      <c r="V37" s="83"/>
      <c r="W37" s="83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1"/>
      <c r="CK37" s="281"/>
      <c r="CL37" s="281"/>
      <c r="CM37" s="281"/>
      <c r="CN37" s="281"/>
      <c r="CO37" s="281"/>
      <c r="CP37" s="281"/>
      <c r="CQ37" s="281"/>
      <c r="CR37" s="281"/>
      <c r="CS37" s="281"/>
      <c r="CT37" s="281"/>
      <c r="CU37" s="281"/>
      <c r="CV37" s="281"/>
      <c r="CW37" s="281"/>
      <c r="CX37" s="281"/>
      <c r="CY37" s="281"/>
      <c r="CZ37" s="281"/>
      <c r="DA37" s="281"/>
      <c r="DB37" s="281"/>
      <c r="DC37" s="281"/>
      <c r="DD37" s="281"/>
      <c r="DE37" s="281"/>
      <c r="DF37" s="281"/>
      <c r="DG37" s="281"/>
      <c r="DH37" s="281"/>
      <c r="DI37" s="281"/>
      <c r="DJ37" s="281"/>
      <c r="DK37" s="281"/>
      <c r="DL37" s="281"/>
      <c r="DM37" s="281"/>
      <c r="DN37" s="281"/>
      <c r="DO37" s="281"/>
      <c r="DP37" s="281"/>
      <c r="DQ37" s="281"/>
      <c r="DR37" s="281"/>
      <c r="DS37" s="281"/>
      <c r="DT37" s="281"/>
      <c r="DU37" s="281"/>
      <c r="DV37" s="281"/>
      <c r="DW37" s="281"/>
      <c r="DX37" s="281"/>
      <c r="DY37" s="281"/>
      <c r="DZ37" s="281"/>
      <c r="EA37" s="281"/>
      <c r="EB37" s="281"/>
      <c r="EC37" s="281"/>
      <c r="ED37" s="281"/>
      <c r="EE37" s="281"/>
      <c r="EF37" s="281"/>
      <c r="EG37" s="281"/>
      <c r="EH37" s="281"/>
      <c r="EI37" s="281"/>
      <c r="EJ37" s="281"/>
      <c r="EK37" s="281"/>
      <c r="EL37" s="281"/>
      <c r="EM37" s="281"/>
      <c r="EN37" s="281"/>
      <c r="EO37" s="281"/>
      <c r="EP37" s="281"/>
      <c r="EQ37" s="281"/>
      <c r="ER37" s="281"/>
      <c r="ES37" s="281"/>
      <c r="ET37" s="281"/>
      <c r="EU37" s="281"/>
      <c r="EV37" s="281"/>
      <c r="EW37" s="281"/>
      <c r="EX37" s="281"/>
      <c r="EY37" s="281"/>
      <c r="EZ37" s="281"/>
      <c r="FA37" s="281"/>
      <c r="FB37" s="281"/>
      <c r="FC37" s="281"/>
      <c r="FD37" s="281"/>
      <c r="FE37" s="281"/>
      <c r="FF37" s="281"/>
      <c r="FG37" s="281"/>
      <c r="FH37" s="281"/>
      <c r="FI37" s="281"/>
      <c r="FJ37" s="281"/>
      <c r="FK37" s="281"/>
      <c r="FL37" s="281"/>
      <c r="FM37" s="281"/>
      <c r="FN37" s="281"/>
      <c r="FO37" s="281"/>
      <c r="FP37" s="281"/>
      <c r="FQ37" s="281"/>
      <c r="FR37" s="281"/>
      <c r="FS37" s="281"/>
      <c r="FT37" s="281"/>
      <c r="FU37" s="281"/>
      <c r="FV37" s="281"/>
      <c r="FW37" s="281"/>
      <c r="FX37" s="281"/>
      <c r="FY37" s="281"/>
      <c r="FZ37" s="281"/>
      <c r="GA37" s="281"/>
      <c r="GB37" s="281"/>
      <c r="GC37" s="281"/>
      <c r="GD37" s="281"/>
      <c r="GE37" s="281"/>
      <c r="GF37" s="281"/>
      <c r="GG37" s="281"/>
      <c r="GH37" s="281"/>
      <c r="GI37" s="281"/>
      <c r="GJ37" s="281"/>
      <c r="GK37" s="281"/>
      <c r="GL37" s="281"/>
      <c r="GM37" s="281"/>
      <c r="GN37" s="281"/>
      <c r="GO37" s="281"/>
      <c r="GP37" s="281"/>
      <c r="GQ37" s="281"/>
      <c r="GR37" s="281"/>
      <c r="GS37" s="281"/>
      <c r="GT37" s="281"/>
      <c r="GU37" s="281"/>
      <c r="GV37" s="281"/>
      <c r="GW37" s="281"/>
      <c r="GX37" s="281"/>
      <c r="GY37" s="281"/>
      <c r="GZ37" s="281"/>
      <c r="HA37" s="281"/>
      <c r="HB37" s="281"/>
      <c r="HC37" s="281"/>
      <c r="HD37" s="281"/>
      <c r="HE37" s="281"/>
      <c r="HF37" s="281"/>
      <c r="HG37" s="281"/>
      <c r="HH37" s="281"/>
      <c r="HI37" s="281"/>
      <c r="HJ37" s="281"/>
      <c r="HK37" s="281"/>
      <c r="HL37" s="281"/>
      <c r="HM37" s="281"/>
      <c r="HN37" s="281"/>
      <c r="HO37" s="281"/>
      <c r="HP37" s="281"/>
      <c r="HQ37" s="281"/>
      <c r="HR37" s="281"/>
      <c r="HS37" s="281"/>
      <c r="HT37" s="281"/>
      <c r="HU37" s="281"/>
      <c r="HV37" s="281"/>
      <c r="HW37" s="281"/>
      <c r="HX37" s="281"/>
      <c r="HY37" s="281"/>
      <c r="HZ37" s="281"/>
      <c r="IA37" s="281"/>
      <c r="IB37" s="281"/>
      <c r="IC37" s="281"/>
      <c r="ID37" s="281"/>
      <c r="IE37" s="281"/>
      <c r="IF37" s="281"/>
      <c r="IG37" s="281"/>
      <c r="IH37" s="281"/>
      <c r="II37" s="281"/>
      <c r="IJ37" s="281"/>
      <c r="IK37" s="281"/>
      <c r="IL37" s="281"/>
      <c r="IM37" s="281"/>
      <c r="IN37" s="281"/>
      <c r="IO37" s="281"/>
      <c r="IP37" s="281"/>
      <c r="IQ37" s="281"/>
      <c r="IR37" s="281"/>
      <c r="IS37" s="281"/>
      <c r="IT37" s="281"/>
      <c r="IU37" s="281"/>
      <c r="IV37" s="281"/>
      <c r="IW37" s="281"/>
      <c r="IX37" s="281"/>
      <c r="IY37" s="281"/>
      <c r="IZ37" s="281"/>
      <c r="JA37" s="281"/>
      <c r="JB37" s="281"/>
      <c r="JC37" s="281"/>
      <c r="JD37" s="281"/>
      <c r="JE37" s="281"/>
      <c r="JF37" s="281"/>
      <c r="JG37" s="281"/>
      <c r="JH37" s="281"/>
      <c r="JI37" s="281"/>
      <c r="JJ37" s="281"/>
      <c r="JK37" s="281"/>
      <c r="JL37" s="281"/>
      <c r="JM37" s="281"/>
      <c r="JN37" s="281"/>
      <c r="JO37" s="281"/>
      <c r="JP37" s="281"/>
      <c r="JQ37" s="281"/>
      <c r="JR37" s="281"/>
      <c r="JS37" s="281"/>
      <c r="JT37" s="281"/>
      <c r="JU37" s="281"/>
      <c r="JV37" s="281"/>
      <c r="JW37" s="281"/>
      <c r="JX37" s="281"/>
      <c r="JY37" s="281"/>
      <c r="JZ37" s="281"/>
      <c r="KA37" s="281"/>
      <c r="KB37" s="281"/>
      <c r="KC37" s="281"/>
      <c r="KD37" s="281"/>
      <c r="KE37" s="281"/>
      <c r="KF37" s="281"/>
      <c r="KG37" s="281"/>
      <c r="KH37" s="281"/>
      <c r="KI37" s="281"/>
      <c r="KJ37" s="281"/>
      <c r="KK37" s="281"/>
      <c r="KL37" s="281"/>
      <c r="KM37" s="281"/>
      <c r="KN37" s="281"/>
      <c r="KO37" s="281"/>
      <c r="KP37" s="281"/>
      <c r="KQ37" s="281"/>
      <c r="KR37" s="281"/>
      <c r="KS37" s="281"/>
      <c r="KT37" s="281"/>
      <c r="KU37" s="281"/>
      <c r="KV37" s="281"/>
      <c r="KW37" s="281"/>
      <c r="KX37" s="281"/>
      <c r="KY37" s="281"/>
      <c r="KZ37" s="281"/>
      <c r="LA37" s="281"/>
      <c r="LB37" s="281"/>
      <c r="LC37" s="281"/>
      <c r="LD37" s="281"/>
      <c r="LE37" s="281"/>
      <c r="LF37" s="281"/>
      <c r="LG37" s="281"/>
      <c r="LH37" s="281"/>
      <c r="LI37" s="281"/>
      <c r="LJ37" s="281"/>
      <c r="LK37" s="281"/>
      <c r="LL37" s="281"/>
      <c r="LM37" s="281"/>
      <c r="LN37" s="281"/>
      <c r="LO37" s="281"/>
      <c r="LP37" s="281"/>
      <c r="LQ37" s="281"/>
      <c r="LR37" s="281"/>
      <c r="LS37" s="281"/>
      <c r="LT37" s="281"/>
      <c r="LU37" s="281"/>
      <c r="LV37" s="281"/>
      <c r="LW37" s="281"/>
      <c r="LX37" s="281"/>
      <c r="LY37" s="281"/>
      <c r="LZ37" s="281"/>
      <c r="MA37" s="281"/>
      <c r="MB37" s="281"/>
      <c r="MC37" s="281"/>
      <c r="MD37" s="281"/>
      <c r="ME37" s="281"/>
      <c r="MF37" s="281"/>
      <c r="MG37" s="281"/>
      <c r="MH37" s="281"/>
      <c r="MI37" s="281"/>
      <c r="MJ37" s="281"/>
      <c r="MK37" s="281"/>
      <c r="ML37" s="281"/>
      <c r="MM37" s="281"/>
      <c r="MN37" s="281"/>
      <c r="MO37" s="281"/>
      <c r="MP37" s="281"/>
      <c r="MQ37" s="281"/>
      <c r="MR37" s="281"/>
      <c r="MS37" s="281"/>
      <c r="MT37" s="281"/>
      <c r="MU37" s="281"/>
      <c r="MV37" s="281"/>
      <c r="MW37" s="281"/>
      <c r="MX37" s="281"/>
      <c r="MY37" s="281"/>
      <c r="MZ37" s="281"/>
      <c r="NA37" s="281"/>
      <c r="NB37" s="281"/>
      <c r="NC37" s="281"/>
      <c r="ND37" s="281"/>
      <c r="NE37" s="281"/>
      <c r="NF37" s="281"/>
      <c r="NG37" s="281"/>
      <c r="NH37" s="281"/>
      <c r="NI37" s="281"/>
      <c r="NJ37" s="281"/>
      <c r="NK37" s="281"/>
      <c r="NL37" s="281"/>
      <c r="NM37" s="281"/>
      <c r="NN37" s="281"/>
      <c r="NO37" s="281"/>
      <c r="NP37" s="281"/>
      <c r="NQ37" s="281"/>
      <c r="NR37" s="281"/>
      <c r="NS37" s="281"/>
      <c r="NT37" s="281"/>
      <c r="NU37" s="281"/>
      <c r="NV37" s="281"/>
      <c r="NW37" s="281"/>
      <c r="NX37" s="281"/>
      <c r="NY37" s="281"/>
      <c r="NZ37" s="281"/>
      <c r="OA37" s="281"/>
      <c r="OB37" s="281"/>
      <c r="OC37" s="281"/>
      <c r="OD37" s="281"/>
      <c r="OE37" s="281"/>
      <c r="OF37" s="281"/>
      <c r="OG37" s="281"/>
      <c r="OH37" s="281"/>
      <c r="OI37" s="281"/>
      <c r="OJ37" s="281"/>
      <c r="OK37" s="281"/>
      <c r="OL37" s="281"/>
      <c r="OM37" s="281"/>
      <c r="ON37" s="281"/>
      <c r="OO37" s="281"/>
      <c r="OP37" s="281"/>
      <c r="OQ37" s="281"/>
      <c r="OR37" s="281"/>
      <c r="OS37" s="281"/>
      <c r="OT37" s="281"/>
      <c r="OU37" s="281"/>
      <c r="OV37" s="281"/>
      <c r="OW37" s="281"/>
      <c r="OX37" s="281"/>
      <c r="OY37" s="281"/>
      <c r="OZ37" s="281"/>
      <c r="PA37" s="281"/>
      <c r="PB37" s="281"/>
      <c r="PC37" s="281"/>
      <c r="PD37" s="281"/>
      <c r="PE37" s="281"/>
      <c r="PF37" s="281"/>
      <c r="PG37" s="281"/>
      <c r="PH37" s="281"/>
      <c r="PI37" s="281"/>
      <c r="PJ37" s="281"/>
      <c r="PK37" s="281"/>
      <c r="PL37" s="281"/>
      <c r="PM37" s="281"/>
      <c r="PN37" s="281"/>
      <c r="PO37" s="281"/>
      <c r="PP37" s="281"/>
      <c r="PQ37" s="281"/>
      <c r="PR37" s="281"/>
      <c r="PS37" s="281"/>
      <c r="PT37" s="281"/>
      <c r="PU37" s="281"/>
      <c r="PV37" s="281"/>
      <c r="PW37" s="281"/>
      <c r="PX37" s="281"/>
      <c r="PY37" s="281"/>
      <c r="PZ37" s="281"/>
      <c r="QA37" s="281"/>
      <c r="QB37" s="281"/>
      <c r="QC37" s="281"/>
      <c r="QD37" s="281"/>
      <c r="QE37" s="281"/>
      <c r="QF37" s="281"/>
      <c r="QG37" s="281"/>
      <c r="QH37" s="281"/>
      <c r="QI37" s="281"/>
      <c r="QJ37" s="281"/>
      <c r="QK37" s="281"/>
      <c r="QL37" s="281"/>
      <c r="QM37" s="281"/>
      <c r="QN37" s="281"/>
      <c r="QO37" s="281"/>
    </row>
    <row r="38" spans="1:457" s="51" customFormat="1" ht="30" customHeight="1" x14ac:dyDescent="0.2">
      <c r="A38" s="151" t="s">
        <v>118</v>
      </c>
      <c r="B38" s="152"/>
      <c r="C38" s="188">
        <v>800000</v>
      </c>
      <c r="D38" s="189"/>
      <c r="E38" s="188">
        <v>5224726800</v>
      </c>
      <c r="F38" s="189"/>
      <c r="G38" s="274">
        <v>4230194216</v>
      </c>
      <c r="H38" s="189"/>
      <c r="I38" s="186">
        <f t="shared" si="0"/>
        <v>994532584</v>
      </c>
      <c r="J38" s="189"/>
      <c r="K38" s="173">
        <v>800000</v>
      </c>
      <c r="L38" s="189"/>
      <c r="M38" s="188">
        <v>5224726800</v>
      </c>
      <c r="N38" s="188"/>
      <c r="O38" s="173">
        <v>4971215169</v>
      </c>
      <c r="P38" s="189"/>
      <c r="Q38" s="275">
        <f>M38-O38</f>
        <v>253511631</v>
      </c>
      <c r="S38" s="83"/>
      <c r="T38" s="83"/>
      <c r="U38" s="83"/>
      <c r="V38" s="83"/>
      <c r="W38" s="83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1"/>
      <c r="CC38" s="281"/>
      <c r="CD38" s="281"/>
      <c r="CE38" s="281"/>
      <c r="CF38" s="281"/>
      <c r="CG38" s="281"/>
      <c r="CH38" s="281"/>
      <c r="CI38" s="281"/>
      <c r="CJ38" s="281"/>
      <c r="CK38" s="281"/>
      <c r="CL38" s="281"/>
      <c r="CM38" s="281"/>
      <c r="CN38" s="281"/>
      <c r="CO38" s="281"/>
      <c r="CP38" s="281"/>
      <c r="CQ38" s="281"/>
      <c r="CR38" s="281"/>
      <c r="CS38" s="281"/>
      <c r="CT38" s="281"/>
      <c r="CU38" s="281"/>
      <c r="CV38" s="281"/>
      <c r="CW38" s="281"/>
      <c r="CX38" s="281"/>
      <c r="CY38" s="281"/>
      <c r="CZ38" s="281"/>
      <c r="DA38" s="281"/>
      <c r="DB38" s="281"/>
      <c r="DC38" s="281"/>
      <c r="DD38" s="281"/>
      <c r="DE38" s="281"/>
      <c r="DF38" s="281"/>
      <c r="DG38" s="281"/>
      <c r="DH38" s="281"/>
      <c r="DI38" s="281"/>
      <c r="DJ38" s="281"/>
      <c r="DK38" s="281"/>
      <c r="DL38" s="281"/>
      <c r="DM38" s="281"/>
      <c r="DN38" s="281"/>
      <c r="DO38" s="281"/>
      <c r="DP38" s="281"/>
      <c r="DQ38" s="281"/>
      <c r="DR38" s="281"/>
      <c r="DS38" s="281"/>
      <c r="DT38" s="281"/>
      <c r="DU38" s="281"/>
      <c r="DV38" s="281"/>
      <c r="DW38" s="281"/>
      <c r="DX38" s="281"/>
      <c r="DY38" s="281"/>
      <c r="DZ38" s="281"/>
      <c r="EA38" s="281"/>
      <c r="EB38" s="281"/>
      <c r="EC38" s="281"/>
      <c r="ED38" s="281"/>
      <c r="EE38" s="281"/>
      <c r="EF38" s="281"/>
      <c r="EG38" s="281"/>
      <c r="EH38" s="281"/>
      <c r="EI38" s="281"/>
      <c r="EJ38" s="281"/>
      <c r="EK38" s="281"/>
      <c r="EL38" s="281"/>
      <c r="EM38" s="281"/>
      <c r="EN38" s="281"/>
      <c r="EO38" s="281"/>
      <c r="EP38" s="281"/>
      <c r="EQ38" s="281"/>
      <c r="ER38" s="281"/>
      <c r="ES38" s="281"/>
      <c r="ET38" s="281"/>
      <c r="EU38" s="281"/>
      <c r="EV38" s="281"/>
      <c r="EW38" s="281"/>
      <c r="EX38" s="281"/>
      <c r="EY38" s="281"/>
      <c r="EZ38" s="281"/>
      <c r="FA38" s="281"/>
      <c r="FB38" s="281"/>
      <c r="FC38" s="281"/>
      <c r="FD38" s="281"/>
      <c r="FE38" s="281"/>
      <c r="FF38" s="281"/>
      <c r="FG38" s="281"/>
      <c r="FH38" s="281"/>
      <c r="FI38" s="281"/>
      <c r="FJ38" s="281"/>
      <c r="FK38" s="281"/>
      <c r="FL38" s="281"/>
      <c r="FM38" s="281"/>
      <c r="FN38" s="281"/>
      <c r="FO38" s="281"/>
      <c r="FP38" s="281"/>
      <c r="FQ38" s="281"/>
      <c r="FR38" s="281"/>
      <c r="FS38" s="281"/>
      <c r="FT38" s="281"/>
      <c r="FU38" s="281"/>
      <c r="FV38" s="281"/>
      <c r="FW38" s="281"/>
      <c r="FX38" s="281"/>
      <c r="FY38" s="281"/>
      <c r="FZ38" s="281"/>
      <c r="GA38" s="281"/>
      <c r="GB38" s="281"/>
      <c r="GC38" s="281"/>
      <c r="GD38" s="281"/>
      <c r="GE38" s="281"/>
      <c r="GF38" s="281"/>
      <c r="GG38" s="281"/>
      <c r="GH38" s="281"/>
      <c r="GI38" s="281"/>
      <c r="GJ38" s="281"/>
      <c r="GK38" s="281"/>
      <c r="GL38" s="281"/>
      <c r="GM38" s="281"/>
      <c r="GN38" s="281"/>
      <c r="GO38" s="281"/>
      <c r="GP38" s="281"/>
      <c r="GQ38" s="281"/>
      <c r="GR38" s="281"/>
      <c r="GS38" s="281"/>
      <c r="GT38" s="281"/>
      <c r="GU38" s="281"/>
      <c r="GV38" s="281"/>
      <c r="GW38" s="281"/>
      <c r="GX38" s="281"/>
      <c r="GY38" s="281"/>
      <c r="GZ38" s="281"/>
      <c r="HA38" s="281"/>
      <c r="HB38" s="281"/>
      <c r="HC38" s="281"/>
      <c r="HD38" s="281"/>
      <c r="HE38" s="281"/>
      <c r="HF38" s="281"/>
      <c r="HG38" s="281"/>
      <c r="HH38" s="281"/>
      <c r="HI38" s="281"/>
      <c r="HJ38" s="281"/>
      <c r="HK38" s="281"/>
      <c r="HL38" s="281"/>
      <c r="HM38" s="281"/>
      <c r="HN38" s="281"/>
      <c r="HO38" s="281"/>
      <c r="HP38" s="281"/>
      <c r="HQ38" s="281"/>
      <c r="HR38" s="281"/>
      <c r="HS38" s="281"/>
      <c r="HT38" s="281"/>
      <c r="HU38" s="281"/>
      <c r="HV38" s="281"/>
      <c r="HW38" s="281"/>
      <c r="HX38" s="281"/>
      <c r="HY38" s="281"/>
      <c r="HZ38" s="281"/>
      <c r="IA38" s="281"/>
      <c r="IB38" s="281"/>
      <c r="IC38" s="281"/>
      <c r="ID38" s="281"/>
      <c r="IE38" s="281"/>
      <c r="IF38" s="281"/>
      <c r="IG38" s="281"/>
      <c r="IH38" s="281"/>
      <c r="II38" s="281"/>
      <c r="IJ38" s="281"/>
      <c r="IK38" s="281"/>
      <c r="IL38" s="281"/>
      <c r="IM38" s="281"/>
      <c r="IN38" s="281"/>
      <c r="IO38" s="281"/>
      <c r="IP38" s="281"/>
      <c r="IQ38" s="281"/>
      <c r="IR38" s="281"/>
      <c r="IS38" s="281"/>
      <c r="IT38" s="281"/>
      <c r="IU38" s="281"/>
      <c r="IV38" s="281"/>
      <c r="IW38" s="281"/>
      <c r="IX38" s="281"/>
      <c r="IY38" s="281"/>
      <c r="IZ38" s="281"/>
      <c r="JA38" s="281"/>
      <c r="JB38" s="281"/>
      <c r="JC38" s="281"/>
      <c r="JD38" s="281"/>
      <c r="JE38" s="281"/>
      <c r="JF38" s="281"/>
      <c r="JG38" s="281"/>
      <c r="JH38" s="281"/>
      <c r="JI38" s="281"/>
      <c r="JJ38" s="281"/>
      <c r="JK38" s="281"/>
      <c r="JL38" s="281"/>
      <c r="JM38" s="281"/>
      <c r="JN38" s="281"/>
      <c r="JO38" s="281"/>
      <c r="JP38" s="281"/>
      <c r="JQ38" s="281"/>
      <c r="JR38" s="281"/>
      <c r="JS38" s="281"/>
      <c r="JT38" s="281"/>
      <c r="JU38" s="281"/>
      <c r="JV38" s="281"/>
      <c r="JW38" s="281"/>
      <c r="JX38" s="281"/>
      <c r="JY38" s="281"/>
      <c r="JZ38" s="281"/>
      <c r="KA38" s="281"/>
      <c r="KB38" s="281"/>
      <c r="KC38" s="281"/>
      <c r="KD38" s="281"/>
      <c r="KE38" s="281"/>
      <c r="KF38" s="281"/>
      <c r="KG38" s="281"/>
      <c r="KH38" s="281"/>
      <c r="KI38" s="281"/>
      <c r="KJ38" s="281"/>
      <c r="KK38" s="281"/>
      <c r="KL38" s="281"/>
      <c r="KM38" s="281"/>
      <c r="KN38" s="281"/>
      <c r="KO38" s="281"/>
      <c r="KP38" s="281"/>
      <c r="KQ38" s="281"/>
      <c r="KR38" s="281"/>
      <c r="KS38" s="281"/>
      <c r="KT38" s="281"/>
      <c r="KU38" s="281"/>
      <c r="KV38" s="281"/>
      <c r="KW38" s="281"/>
      <c r="KX38" s="281"/>
      <c r="KY38" s="281"/>
      <c r="KZ38" s="281"/>
      <c r="LA38" s="281"/>
      <c r="LB38" s="281"/>
      <c r="LC38" s="281"/>
      <c r="LD38" s="281"/>
      <c r="LE38" s="281"/>
      <c r="LF38" s="281"/>
      <c r="LG38" s="281"/>
      <c r="LH38" s="281"/>
      <c r="LI38" s="281"/>
      <c r="LJ38" s="281"/>
      <c r="LK38" s="281"/>
      <c r="LL38" s="281"/>
      <c r="LM38" s="281"/>
      <c r="LN38" s="281"/>
      <c r="LO38" s="281"/>
      <c r="LP38" s="281"/>
      <c r="LQ38" s="281"/>
      <c r="LR38" s="281"/>
      <c r="LS38" s="281"/>
      <c r="LT38" s="281"/>
      <c r="LU38" s="281"/>
      <c r="LV38" s="281"/>
      <c r="LW38" s="281"/>
      <c r="LX38" s="281"/>
      <c r="LY38" s="281"/>
      <c r="LZ38" s="281"/>
      <c r="MA38" s="281"/>
      <c r="MB38" s="281"/>
      <c r="MC38" s="281"/>
      <c r="MD38" s="281"/>
      <c r="ME38" s="281"/>
      <c r="MF38" s="281"/>
      <c r="MG38" s="281"/>
      <c r="MH38" s="281"/>
      <c r="MI38" s="281"/>
      <c r="MJ38" s="281"/>
      <c r="MK38" s="281"/>
      <c r="ML38" s="281"/>
      <c r="MM38" s="281"/>
      <c r="MN38" s="281"/>
      <c r="MO38" s="281"/>
      <c r="MP38" s="281"/>
      <c r="MQ38" s="281"/>
      <c r="MR38" s="281"/>
      <c r="MS38" s="281"/>
      <c r="MT38" s="281"/>
      <c r="MU38" s="281"/>
      <c r="MV38" s="281"/>
      <c r="MW38" s="281"/>
      <c r="MX38" s="281"/>
      <c r="MY38" s="281"/>
      <c r="MZ38" s="281"/>
      <c r="NA38" s="281"/>
      <c r="NB38" s="281"/>
      <c r="NC38" s="281"/>
      <c r="ND38" s="281"/>
      <c r="NE38" s="281"/>
      <c r="NF38" s="281"/>
      <c r="NG38" s="281"/>
      <c r="NH38" s="281"/>
      <c r="NI38" s="281"/>
      <c r="NJ38" s="281"/>
      <c r="NK38" s="281"/>
      <c r="NL38" s="281"/>
      <c r="NM38" s="281"/>
      <c r="NN38" s="281"/>
      <c r="NO38" s="281"/>
      <c r="NP38" s="281"/>
      <c r="NQ38" s="281"/>
      <c r="NR38" s="281"/>
      <c r="NS38" s="281"/>
      <c r="NT38" s="281"/>
      <c r="NU38" s="281"/>
      <c r="NV38" s="281"/>
      <c r="NW38" s="281"/>
      <c r="NX38" s="281"/>
      <c r="NY38" s="281"/>
      <c r="NZ38" s="281"/>
      <c r="OA38" s="281"/>
      <c r="OB38" s="281"/>
      <c r="OC38" s="281"/>
      <c r="OD38" s="281"/>
      <c r="OE38" s="281"/>
      <c r="OF38" s="281"/>
      <c r="OG38" s="281"/>
      <c r="OH38" s="281"/>
      <c r="OI38" s="281"/>
      <c r="OJ38" s="281"/>
      <c r="OK38" s="281"/>
      <c r="OL38" s="281"/>
      <c r="OM38" s="281"/>
      <c r="ON38" s="281"/>
      <c r="OO38" s="281"/>
      <c r="OP38" s="281"/>
      <c r="OQ38" s="281"/>
      <c r="OR38" s="281"/>
      <c r="OS38" s="281"/>
      <c r="OT38" s="281"/>
      <c r="OU38" s="281"/>
      <c r="OV38" s="281"/>
      <c r="OW38" s="281"/>
      <c r="OX38" s="281"/>
      <c r="OY38" s="281"/>
      <c r="OZ38" s="281"/>
      <c r="PA38" s="281"/>
      <c r="PB38" s="281"/>
      <c r="PC38" s="281"/>
      <c r="PD38" s="281"/>
      <c r="PE38" s="281"/>
      <c r="PF38" s="281"/>
      <c r="PG38" s="281"/>
      <c r="PH38" s="281"/>
      <c r="PI38" s="281"/>
      <c r="PJ38" s="281"/>
      <c r="PK38" s="281"/>
      <c r="PL38" s="281"/>
      <c r="PM38" s="281"/>
      <c r="PN38" s="281"/>
      <c r="PO38" s="281"/>
      <c r="PP38" s="281"/>
      <c r="PQ38" s="281"/>
      <c r="PR38" s="281"/>
      <c r="PS38" s="281"/>
      <c r="PT38" s="281"/>
      <c r="PU38" s="281"/>
      <c r="PV38" s="281"/>
      <c r="PW38" s="281"/>
      <c r="PX38" s="281"/>
      <c r="PY38" s="281"/>
      <c r="PZ38" s="281"/>
      <c r="QA38" s="281"/>
      <c r="QB38" s="281"/>
      <c r="QC38" s="281"/>
      <c r="QD38" s="281"/>
      <c r="QE38" s="281"/>
      <c r="QF38" s="281"/>
      <c r="QG38" s="281"/>
      <c r="QH38" s="281"/>
      <c r="QI38" s="281"/>
      <c r="QJ38" s="281"/>
      <c r="QK38" s="281"/>
      <c r="QL38" s="281"/>
      <c r="QM38" s="281"/>
      <c r="QN38" s="281"/>
      <c r="QO38" s="281"/>
    </row>
    <row r="39" spans="1:457" s="51" customFormat="1" ht="30" customHeight="1" x14ac:dyDescent="0.2">
      <c r="A39" s="151" t="s">
        <v>119</v>
      </c>
      <c r="B39" s="152"/>
      <c r="C39" s="188">
        <v>33231486</v>
      </c>
      <c r="D39" s="189"/>
      <c r="E39" s="188">
        <v>186971074006</v>
      </c>
      <c r="F39" s="189"/>
      <c r="G39" s="219">
        <v>169508571087</v>
      </c>
      <c r="H39" s="189"/>
      <c r="I39" s="190">
        <f t="shared" si="0"/>
        <v>17462502919</v>
      </c>
      <c r="J39" s="189"/>
      <c r="K39" s="173">
        <v>33231486</v>
      </c>
      <c r="L39" s="189"/>
      <c r="M39" s="188">
        <v>186971074006</v>
      </c>
      <c r="N39" s="188"/>
      <c r="O39" s="173">
        <v>177653526917</v>
      </c>
      <c r="P39" s="189"/>
      <c r="Q39" s="190">
        <f t="shared" si="1"/>
        <v>9317547089</v>
      </c>
      <c r="S39" s="83"/>
      <c r="T39" s="83"/>
      <c r="U39" s="83"/>
      <c r="V39" s="83"/>
      <c r="W39" s="83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DD39" s="281"/>
      <c r="DE39" s="281"/>
      <c r="DF39" s="281"/>
      <c r="DG39" s="281"/>
      <c r="DH39" s="281"/>
      <c r="DI39" s="281"/>
      <c r="DJ39" s="281"/>
      <c r="DK39" s="281"/>
      <c r="DL39" s="281"/>
      <c r="DM39" s="281"/>
      <c r="DN39" s="281"/>
      <c r="DO39" s="281"/>
      <c r="DP39" s="281"/>
      <c r="DQ39" s="281"/>
      <c r="DR39" s="281"/>
      <c r="DS39" s="281"/>
      <c r="DT39" s="281"/>
      <c r="DU39" s="281"/>
      <c r="DV39" s="281"/>
      <c r="DW39" s="281"/>
      <c r="DX39" s="281"/>
      <c r="DY39" s="281"/>
      <c r="DZ39" s="281"/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1"/>
      <c r="EL39" s="281"/>
      <c r="EM39" s="281"/>
      <c r="EN39" s="281"/>
      <c r="EO39" s="281"/>
      <c r="EP39" s="281"/>
      <c r="EQ39" s="281"/>
      <c r="ER39" s="281"/>
      <c r="ES39" s="281"/>
      <c r="ET39" s="281"/>
      <c r="EU39" s="281"/>
      <c r="EV39" s="281"/>
      <c r="EW39" s="281"/>
      <c r="EX39" s="281"/>
      <c r="EY39" s="281"/>
      <c r="EZ39" s="281"/>
      <c r="FA39" s="281"/>
      <c r="FB39" s="281"/>
      <c r="FC39" s="281"/>
      <c r="FD39" s="281"/>
      <c r="FE39" s="281"/>
      <c r="FF39" s="281"/>
      <c r="FG39" s="281"/>
      <c r="FH39" s="281"/>
      <c r="FI39" s="281"/>
      <c r="FJ39" s="281"/>
      <c r="FK39" s="281"/>
      <c r="FL39" s="281"/>
      <c r="FM39" s="281"/>
      <c r="FN39" s="281"/>
      <c r="FO39" s="281"/>
      <c r="FP39" s="281"/>
      <c r="FQ39" s="281"/>
      <c r="FR39" s="281"/>
      <c r="FS39" s="281"/>
      <c r="FT39" s="281"/>
      <c r="FU39" s="281"/>
      <c r="FV39" s="281"/>
      <c r="FW39" s="281"/>
      <c r="FX39" s="281"/>
      <c r="FY39" s="281"/>
      <c r="FZ39" s="281"/>
      <c r="GA39" s="281"/>
      <c r="GB39" s="281"/>
      <c r="GC39" s="281"/>
      <c r="GD39" s="281"/>
      <c r="GE39" s="281"/>
      <c r="GF39" s="281"/>
      <c r="GG39" s="281"/>
      <c r="GH39" s="281"/>
      <c r="GI39" s="281"/>
      <c r="GJ39" s="281"/>
      <c r="GK39" s="281"/>
      <c r="GL39" s="281"/>
      <c r="GM39" s="281"/>
      <c r="GN39" s="281"/>
      <c r="GO39" s="281"/>
      <c r="GP39" s="281"/>
      <c r="GQ39" s="281"/>
      <c r="GR39" s="281"/>
      <c r="GS39" s="281"/>
      <c r="GT39" s="281"/>
      <c r="GU39" s="281"/>
      <c r="GV39" s="281"/>
      <c r="GW39" s="281"/>
      <c r="GX39" s="281"/>
      <c r="GY39" s="281"/>
      <c r="GZ39" s="281"/>
      <c r="HA39" s="281"/>
      <c r="HB39" s="281"/>
      <c r="HC39" s="281"/>
      <c r="HD39" s="281"/>
      <c r="HE39" s="281"/>
      <c r="HF39" s="281"/>
      <c r="HG39" s="281"/>
      <c r="HH39" s="281"/>
      <c r="HI39" s="281"/>
      <c r="HJ39" s="281"/>
      <c r="HK39" s="281"/>
      <c r="HL39" s="281"/>
      <c r="HM39" s="281"/>
      <c r="HN39" s="281"/>
      <c r="HO39" s="281"/>
      <c r="HP39" s="281"/>
      <c r="HQ39" s="281"/>
      <c r="HR39" s="281"/>
      <c r="HS39" s="281"/>
      <c r="HT39" s="281"/>
      <c r="HU39" s="281"/>
      <c r="HV39" s="281"/>
      <c r="HW39" s="281"/>
      <c r="HX39" s="281"/>
      <c r="HY39" s="281"/>
      <c r="HZ39" s="281"/>
      <c r="IA39" s="281"/>
      <c r="IB39" s="281"/>
      <c r="IC39" s="281"/>
      <c r="ID39" s="281"/>
      <c r="IE39" s="281"/>
      <c r="IF39" s="281"/>
      <c r="IG39" s="281"/>
      <c r="IH39" s="281"/>
      <c r="II39" s="281"/>
      <c r="IJ39" s="281"/>
      <c r="IK39" s="281"/>
      <c r="IL39" s="281"/>
      <c r="IM39" s="281"/>
      <c r="IN39" s="281"/>
      <c r="IO39" s="281"/>
      <c r="IP39" s="281"/>
      <c r="IQ39" s="281"/>
      <c r="IR39" s="281"/>
      <c r="IS39" s="281"/>
      <c r="IT39" s="281"/>
      <c r="IU39" s="281"/>
      <c r="IV39" s="281"/>
      <c r="IW39" s="281"/>
      <c r="IX39" s="281"/>
      <c r="IY39" s="281"/>
      <c r="IZ39" s="281"/>
      <c r="JA39" s="281"/>
      <c r="JB39" s="281"/>
      <c r="JC39" s="281"/>
      <c r="JD39" s="281"/>
      <c r="JE39" s="281"/>
      <c r="JF39" s="281"/>
      <c r="JG39" s="281"/>
      <c r="JH39" s="281"/>
      <c r="JI39" s="281"/>
      <c r="JJ39" s="281"/>
      <c r="JK39" s="281"/>
      <c r="JL39" s="281"/>
      <c r="JM39" s="281"/>
      <c r="JN39" s="281"/>
      <c r="JO39" s="281"/>
      <c r="JP39" s="281"/>
      <c r="JQ39" s="281"/>
      <c r="JR39" s="281"/>
      <c r="JS39" s="281"/>
      <c r="JT39" s="281"/>
      <c r="JU39" s="281"/>
      <c r="JV39" s="281"/>
      <c r="JW39" s="281"/>
      <c r="JX39" s="281"/>
      <c r="JY39" s="281"/>
      <c r="JZ39" s="281"/>
      <c r="KA39" s="281"/>
      <c r="KB39" s="281"/>
      <c r="KC39" s="281"/>
      <c r="KD39" s="281"/>
      <c r="KE39" s="281"/>
      <c r="KF39" s="281"/>
      <c r="KG39" s="281"/>
      <c r="KH39" s="281"/>
      <c r="KI39" s="281"/>
      <c r="KJ39" s="281"/>
      <c r="KK39" s="281"/>
      <c r="KL39" s="281"/>
      <c r="KM39" s="281"/>
      <c r="KN39" s="281"/>
      <c r="KO39" s="281"/>
      <c r="KP39" s="281"/>
      <c r="KQ39" s="281"/>
      <c r="KR39" s="281"/>
      <c r="KS39" s="281"/>
      <c r="KT39" s="281"/>
      <c r="KU39" s="281"/>
      <c r="KV39" s="281"/>
      <c r="KW39" s="281"/>
      <c r="KX39" s="281"/>
      <c r="KY39" s="281"/>
      <c r="KZ39" s="281"/>
      <c r="LA39" s="281"/>
      <c r="LB39" s="281"/>
      <c r="LC39" s="281"/>
      <c r="LD39" s="281"/>
      <c r="LE39" s="281"/>
      <c r="LF39" s="281"/>
      <c r="LG39" s="281"/>
      <c r="LH39" s="281"/>
      <c r="LI39" s="281"/>
      <c r="LJ39" s="281"/>
      <c r="LK39" s="281"/>
      <c r="LL39" s="281"/>
      <c r="LM39" s="281"/>
      <c r="LN39" s="281"/>
      <c r="LO39" s="281"/>
      <c r="LP39" s="281"/>
      <c r="LQ39" s="281"/>
      <c r="LR39" s="281"/>
      <c r="LS39" s="281"/>
      <c r="LT39" s="281"/>
      <c r="LU39" s="281"/>
      <c r="LV39" s="281"/>
      <c r="LW39" s="281"/>
      <c r="LX39" s="281"/>
      <c r="LY39" s="281"/>
      <c r="LZ39" s="281"/>
      <c r="MA39" s="281"/>
      <c r="MB39" s="281"/>
      <c r="MC39" s="281"/>
      <c r="MD39" s="281"/>
      <c r="ME39" s="281"/>
      <c r="MF39" s="281"/>
      <c r="MG39" s="281"/>
      <c r="MH39" s="281"/>
      <c r="MI39" s="281"/>
      <c r="MJ39" s="281"/>
      <c r="MK39" s="281"/>
      <c r="ML39" s="281"/>
      <c r="MM39" s="281"/>
      <c r="MN39" s="281"/>
      <c r="MO39" s="281"/>
      <c r="MP39" s="281"/>
      <c r="MQ39" s="281"/>
      <c r="MR39" s="281"/>
      <c r="MS39" s="281"/>
      <c r="MT39" s="281"/>
      <c r="MU39" s="281"/>
      <c r="MV39" s="281"/>
      <c r="MW39" s="281"/>
      <c r="MX39" s="281"/>
      <c r="MY39" s="281"/>
      <c r="MZ39" s="281"/>
      <c r="NA39" s="281"/>
      <c r="NB39" s="281"/>
      <c r="NC39" s="281"/>
      <c r="ND39" s="281"/>
      <c r="NE39" s="281"/>
      <c r="NF39" s="281"/>
      <c r="NG39" s="281"/>
      <c r="NH39" s="281"/>
      <c r="NI39" s="281"/>
      <c r="NJ39" s="281"/>
      <c r="NK39" s="281"/>
      <c r="NL39" s="281"/>
      <c r="NM39" s="281"/>
      <c r="NN39" s="281"/>
      <c r="NO39" s="281"/>
      <c r="NP39" s="281"/>
      <c r="NQ39" s="281"/>
      <c r="NR39" s="281"/>
      <c r="NS39" s="281"/>
      <c r="NT39" s="281"/>
      <c r="NU39" s="281"/>
      <c r="NV39" s="281"/>
      <c r="NW39" s="281"/>
      <c r="NX39" s="281"/>
      <c r="NY39" s="281"/>
      <c r="NZ39" s="281"/>
      <c r="OA39" s="281"/>
      <c r="OB39" s="281"/>
      <c r="OC39" s="281"/>
      <c r="OD39" s="281"/>
      <c r="OE39" s="281"/>
      <c r="OF39" s="281"/>
      <c r="OG39" s="281"/>
      <c r="OH39" s="281"/>
      <c r="OI39" s="281"/>
      <c r="OJ39" s="281"/>
      <c r="OK39" s="281"/>
      <c r="OL39" s="281"/>
      <c r="OM39" s="281"/>
      <c r="ON39" s="281"/>
      <c r="OO39" s="281"/>
      <c r="OP39" s="281"/>
      <c r="OQ39" s="281"/>
      <c r="OR39" s="281"/>
      <c r="OS39" s="281"/>
      <c r="OT39" s="281"/>
      <c r="OU39" s="281"/>
      <c r="OV39" s="281"/>
      <c r="OW39" s="281"/>
      <c r="OX39" s="281"/>
      <c r="OY39" s="281"/>
      <c r="OZ39" s="281"/>
      <c r="PA39" s="281"/>
      <c r="PB39" s="281"/>
      <c r="PC39" s="281"/>
      <c r="PD39" s="281"/>
      <c r="PE39" s="281"/>
      <c r="PF39" s="281"/>
      <c r="PG39" s="281"/>
      <c r="PH39" s="281"/>
      <c r="PI39" s="281"/>
      <c r="PJ39" s="281"/>
      <c r="PK39" s="281"/>
      <c r="PL39" s="281"/>
      <c r="PM39" s="281"/>
      <c r="PN39" s="281"/>
      <c r="PO39" s="281"/>
      <c r="PP39" s="281"/>
      <c r="PQ39" s="281"/>
      <c r="PR39" s="281"/>
      <c r="PS39" s="281"/>
      <c r="PT39" s="281"/>
      <c r="PU39" s="281"/>
      <c r="PV39" s="281"/>
      <c r="PW39" s="281"/>
      <c r="PX39" s="281"/>
      <c r="PY39" s="281"/>
      <c r="PZ39" s="281"/>
      <c r="QA39" s="281"/>
      <c r="QB39" s="281"/>
      <c r="QC39" s="281"/>
      <c r="QD39" s="281"/>
      <c r="QE39" s="281"/>
      <c r="QF39" s="281"/>
      <c r="QG39" s="281"/>
      <c r="QH39" s="281"/>
      <c r="QI39" s="281"/>
      <c r="QJ39" s="281"/>
      <c r="QK39" s="281"/>
      <c r="QL39" s="281"/>
      <c r="QM39" s="281"/>
      <c r="QN39" s="281"/>
      <c r="QO39" s="281"/>
    </row>
    <row r="40" spans="1:457" s="53" customFormat="1" ht="21.75" thickBot="1" x14ac:dyDescent="0.3">
      <c r="A40" s="205" t="s">
        <v>11</v>
      </c>
      <c r="B40" s="60"/>
      <c r="C40" s="191">
        <f>SUM(C7:C39)</f>
        <v>392079848</v>
      </c>
      <c r="D40" s="192"/>
      <c r="E40" s="191">
        <f>SUM(E7:E39)</f>
        <v>1957421062378</v>
      </c>
      <c r="F40" s="192"/>
      <c r="G40" s="221">
        <f>SUM(G7:G39)</f>
        <v>1749984435574</v>
      </c>
      <c r="H40" s="192"/>
      <c r="I40" s="276">
        <f>SUM(I7:I39)</f>
        <v>207436626804</v>
      </c>
      <c r="J40" s="192"/>
      <c r="K40" s="191">
        <f>SUM(K7:K39)</f>
        <v>392079848</v>
      </c>
      <c r="L40" s="192"/>
      <c r="M40" s="191">
        <f>SUM(M7:M37)</f>
        <v>1765225261572</v>
      </c>
      <c r="N40" s="192"/>
      <c r="O40" s="191">
        <f>SUM(O7:O39)</f>
        <v>1867049964159</v>
      </c>
      <c r="P40" s="192"/>
      <c r="Q40" s="282">
        <f>SUM(Q7:Q39)</f>
        <v>90371098219</v>
      </c>
      <c r="S40" s="283"/>
      <c r="T40" s="83"/>
      <c r="U40" s="83"/>
      <c r="V40" s="83"/>
      <c r="W40" s="83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80"/>
      <c r="BY40" s="280"/>
      <c r="BZ40" s="280"/>
      <c r="CA40" s="280"/>
      <c r="CB40" s="280"/>
      <c r="CC40" s="280"/>
      <c r="CD40" s="280"/>
      <c r="CE40" s="280"/>
      <c r="CF40" s="280"/>
      <c r="CG40" s="280"/>
      <c r="CH40" s="280"/>
      <c r="CI40" s="280"/>
      <c r="CJ40" s="280"/>
      <c r="CK40" s="280"/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280"/>
      <c r="CX40" s="280"/>
      <c r="CY40" s="280"/>
      <c r="CZ40" s="280"/>
      <c r="DA40" s="280"/>
      <c r="DB40" s="280"/>
      <c r="DC40" s="280"/>
      <c r="DD40" s="280"/>
      <c r="DE40" s="280"/>
      <c r="DF40" s="280"/>
      <c r="DG40" s="280"/>
      <c r="DH40" s="280"/>
      <c r="DI40" s="280"/>
      <c r="DJ40" s="280"/>
      <c r="DK40" s="280"/>
      <c r="DL40" s="280"/>
      <c r="DM40" s="280"/>
      <c r="DN40" s="280"/>
      <c r="DO40" s="280"/>
      <c r="DP40" s="280"/>
      <c r="DQ40" s="280"/>
      <c r="DR40" s="280"/>
      <c r="DS40" s="280"/>
      <c r="DT40" s="280"/>
      <c r="DU40" s="280"/>
      <c r="DV40" s="280"/>
      <c r="DW40" s="280"/>
      <c r="DX40" s="280"/>
      <c r="DY40" s="280"/>
      <c r="DZ40" s="280"/>
      <c r="EA40" s="280"/>
      <c r="EB40" s="280"/>
      <c r="EC40" s="280"/>
      <c r="ED40" s="280"/>
      <c r="EE40" s="280"/>
      <c r="EF40" s="280"/>
      <c r="EG40" s="280"/>
      <c r="EH40" s="280"/>
      <c r="EI40" s="280"/>
      <c r="EJ40" s="280"/>
      <c r="EK40" s="280"/>
      <c r="EL40" s="280"/>
      <c r="EM40" s="280"/>
      <c r="EN40" s="280"/>
      <c r="EO40" s="280"/>
      <c r="EP40" s="280"/>
      <c r="EQ40" s="280"/>
      <c r="ER40" s="280"/>
      <c r="ES40" s="280"/>
      <c r="ET40" s="280"/>
      <c r="EU40" s="280"/>
      <c r="EV40" s="280"/>
      <c r="EW40" s="280"/>
      <c r="EX40" s="280"/>
      <c r="EY40" s="280"/>
      <c r="EZ40" s="280"/>
      <c r="FA40" s="280"/>
      <c r="FB40" s="280"/>
      <c r="FC40" s="280"/>
      <c r="FD40" s="280"/>
      <c r="FE40" s="280"/>
      <c r="FF40" s="280"/>
      <c r="FG40" s="280"/>
      <c r="FH40" s="280"/>
      <c r="FI40" s="280"/>
      <c r="FJ40" s="280"/>
      <c r="FK40" s="280"/>
      <c r="FL40" s="280"/>
      <c r="FM40" s="280"/>
      <c r="FN40" s="280"/>
      <c r="FO40" s="280"/>
      <c r="FP40" s="280"/>
      <c r="FQ40" s="280"/>
      <c r="FR40" s="280"/>
      <c r="FS40" s="280"/>
      <c r="FT40" s="280"/>
      <c r="FU40" s="280"/>
      <c r="FV40" s="280"/>
      <c r="FW40" s="280"/>
      <c r="FX40" s="280"/>
      <c r="FY40" s="280"/>
      <c r="FZ40" s="280"/>
      <c r="GA40" s="280"/>
      <c r="GB40" s="280"/>
      <c r="GC40" s="280"/>
      <c r="GD40" s="280"/>
      <c r="GE40" s="280"/>
      <c r="GF40" s="280"/>
      <c r="GG40" s="280"/>
      <c r="GH40" s="280"/>
      <c r="GI40" s="280"/>
      <c r="GJ40" s="280"/>
      <c r="GK40" s="280"/>
      <c r="GL40" s="280"/>
      <c r="GM40" s="280"/>
      <c r="GN40" s="280"/>
      <c r="GO40" s="280"/>
      <c r="GP40" s="280"/>
      <c r="GQ40" s="280"/>
      <c r="GR40" s="280"/>
      <c r="GS40" s="280"/>
      <c r="GT40" s="280"/>
      <c r="GU40" s="280"/>
      <c r="GV40" s="280"/>
      <c r="GW40" s="280"/>
      <c r="GX40" s="280"/>
      <c r="GY40" s="280"/>
      <c r="GZ40" s="280"/>
      <c r="HA40" s="280"/>
      <c r="HB40" s="280"/>
      <c r="HC40" s="280"/>
      <c r="HD40" s="280"/>
      <c r="HE40" s="280"/>
      <c r="HF40" s="280"/>
      <c r="HG40" s="280"/>
      <c r="HH40" s="280"/>
      <c r="HI40" s="280"/>
      <c r="HJ40" s="280"/>
      <c r="HK40" s="280"/>
      <c r="HL40" s="280"/>
      <c r="HM40" s="280"/>
      <c r="HN40" s="280"/>
      <c r="HO40" s="280"/>
      <c r="HP40" s="280"/>
      <c r="HQ40" s="280"/>
      <c r="HR40" s="280"/>
      <c r="HS40" s="280"/>
      <c r="HT40" s="280"/>
      <c r="HU40" s="280"/>
      <c r="HV40" s="280"/>
      <c r="HW40" s="280"/>
      <c r="HX40" s="280"/>
      <c r="HY40" s="280"/>
      <c r="HZ40" s="280"/>
      <c r="IA40" s="280"/>
      <c r="IB40" s="280"/>
      <c r="IC40" s="280"/>
      <c r="ID40" s="280"/>
      <c r="IE40" s="280"/>
      <c r="IF40" s="280"/>
      <c r="IG40" s="280"/>
      <c r="IH40" s="280"/>
      <c r="II40" s="280"/>
      <c r="IJ40" s="280"/>
      <c r="IK40" s="280"/>
      <c r="IL40" s="280"/>
      <c r="IM40" s="280"/>
      <c r="IN40" s="280"/>
      <c r="IO40" s="280"/>
      <c r="IP40" s="280"/>
      <c r="IQ40" s="280"/>
      <c r="IR40" s="280"/>
      <c r="IS40" s="280"/>
      <c r="IT40" s="280"/>
      <c r="IU40" s="280"/>
      <c r="IV40" s="280"/>
      <c r="IW40" s="280"/>
      <c r="IX40" s="280"/>
      <c r="IY40" s="280"/>
      <c r="IZ40" s="280"/>
      <c r="JA40" s="280"/>
      <c r="JB40" s="280"/>
      <c r="JC40" s="280"/>
      <c r="JD40" s="280"/>
      <c r="JE40" s="280"/>
      <c r="JF40" s="280"/>
      <c r="JG40" s="280"/>
      <c r="JH40" s="280"/>
      <c r="JI40" s="280"/>
      <c r="JJ40" s="280"/>
      <c r="JK40" s="280"/>
      <c r="JL40" s="280"/>
      <c r="JM40" s="280"/>
      <c r="JN40" s="280"/>
      <c r="JO40" s="280"/>
      <c r="JP40" s="280"/>
      <c r="JQ40" s="280"/>
      <c r="JR40" s="280"/>
      <c r="JS40" s="280"/>
      <c r="JT40" s="280"/>
      <c r="JU40" s="280"/>
      <c r="JV40" s="280"/>
      <c r="JW40" s="280"/>
      <c r="JX40" s="280"/>
      <c r="JY40" s="280"/>
      <c r="JZ40" s="280"/>
      <c r="KA40" s="280"/>
      <c r="KB40" s="280"/>
      <c r="KC40" s="280"/>
      <c r="KD40" s="280"/>
      <c r="KE40" s="280"/>
      <c r="KF40" s="280"/>
      <c r="KG40" s="280"/>
      <c r="KH40" s="280"/>
      <c r="KI40" s="280"/>
      <c r="KJ40" s="280"/>
      <c r="KK40" s="280"/>
      <c r="KL40" s="280"/>
      <c r="KM40" s="280"/>
      <c r="KN40" s="280"/>
      <c r="KO40" s="280"/>
      <c r="KP40" s="280"/>
      <c r="KQ40" s="280"/>
      <c r="KR40" s="280"/>
      <c r="KS40" s="280"/>
      <c r="KT40" s="280"/>
      <c r="KU40" s="280"/>
      <c r="KV40" s="280"/>
      <c r="KW40" s="280"/>
      <c r="KX40" s="280"/>
      <c r="KY40" s="280"/>
      <c r="KZ40" s="280"/>
      <c r="LA40" s="280"/>
      <c r="LB40" s="280"/>
      <c r="LC40" s="280"/>
      <c r="LD40" s="280"/>
      <c r="LE40" s="280"/>
      <c r="LF40" s="280"/>
      <c r="LG40" s="280"/>
      <c r="LH40" s="280"/>
      <c r="LI40" s="280"/>
      <c r="LJ40" s="280"/>
      <c r="LK40" s="280"/>
      <c r="LL40" s="280"/>
      <c r="LM40" s="280"/>
      <c r="LN40" s="280"/>
      <c r="LO40" s="280"/>
      <c r="LP40" s="280"/>
      <c r="LQ40" s="280"/>
      <c r="LR40" s="280"/>
      <c r="LS40" s="280"/>
      <c r="LT40" s="280"/>
      <c r="LU40" s="280"/>
      <c r="LV40" s="280"/>
      <c r="LW40" s="280"/>
      <c r="LX40" s="280"/>
      <c r="LY40" s="280"/>
      <c r="LZ40" s="280"/>
      <c r="MA40" s="280"/>
      <c r="MB40" s="280"/>
      <c r="MC40" s="280"/>
      <c r="MD40" s="280"/>
      <c r="ME40" s="280"/>
      <c r="MF40" s="280"/>
      <c r="MG40" s="280"/>
      <c r="MH40" s="280"/>
      <c r="MI40" s="280"/>
      <c r="MJ40" s="280"/>
      <c r="MK40" s="280"/>
      <c r="ML40" s="280"/>
      <c r="MM40" s="280"/>
      <c r="MN40" s="280"/>
      <c r="MO40" s="280"/>
      <c r="MP40" s="280"/>
      <c r="MQ40" s="280"/>
      <c r="MR40" s="280"/>
      <c r="MS40" s="280"/>
      <c r="MT40" s="280"/>
      <c r="MU40" s="280"/>
      <c r="MV40" s="280"/>
      <c r="MW40" s="280"/>
      <c r="MX40" s="280"/>
      <c r="MY40" s="280"/>
      <c r="MZ40" s="280"/>
      <c r="NA40" s="280"/>
      <c r="NB40" s="280"/>
      <c r="NC40" s="280"/>
      <c r="ND40" s="280"/>
      <c r="NE40" s="280"/>
      <c r="NF40" s="280"/>
      <c r="NG40" s="280"/>
      <c r="NH40" s="280"/>
      <c r="NI40" s="280"/>
      <c r="NJ40" s="280"/>
      <c r="NK40" s="280"/>
      <c r="NL40" s="280"/>
      <c r="NM40" s="280"/>
      <c r="NN40" s="280"/>
      <c r="NO40" s="280"/>
      <c r="NP40" s="280"/>
      <c r="NQ40" s="280"/>
      <c r="NR40" s="280"/>
      <c r="NS40" s="280"/>
      <c r="NT40" s="280"/>
      <c r="NU40" s="280"/>
      <c r="NV40" s="280"/>
      <c r="NW40" s="280"/>
      <c r="NX40" s="280"/>
      <c r="NY40" s="280"/>
      <c r="NZ40" s="280"/>
      <c r="OA40" s="280"/>
      <c r="OB40" s="280"/>
      <c r="OC40" s="280"/>
      <c r="OD40" s="280"/>
      <c r="OE40" s="280"/>
      <c r="OF40" s="280"/>
      <c r="OG40" s="280"/>
      <c r="OH40" s="280"/>
      <c r="OI40" s="280"/>
      <c r="OJ40" s="280"/>
      <c r="OK40" s="280"/>
      <c r="OL40" s="280"/>
      <c r="OM40" s="280"/>
      <c r="ON40" s="280"/>
      <c r="OO40" s="280"/>
      <c r="OP40" s="280"/>
      <c r="OQ40" s="280"/>
      <c r="OR40" s="280"/>
      <c r="OS40" s="280"/>
      <c r="OT40" s="280"/>
      <c r="OU40" s="280"/>
      <c r="OV40" s="280"/>
      <c r="OW40" s="280"/>
      <c r="OX40" s="280"/>
      <c r="OY40" s="280"/>
      <c r="OZ40" s="280"/>
      <c r="PA40" s="280"/>
      <c r="PB40" s="280"/>
      <c r="PC40" s="280"/>
      <c r="PD40" s="280"/>
      <c r="PE40" s="280"/>
      <c r="PF40" s="280"/>
      <c r="PG40" s="280"/>
      <c r="PH40" s="280"/>
      <c r="PI40" s="280"/>
      <c r="PJ40" s="280"/>
      <c r="PK40" s="280"/>
      <c r="PL40" s="280"/>
      <c r="PM40" s="280"/>
      <c r="PN40" s="280"/>
      <c r="PO40" s="280"/>
      <c r="PP40" s="280"/>
      <c r="PQ40" s="280"/>
      <c r="PR40" s="280"/>
      <c r="PS40" s="280"/>
      <c r="PT40" s="280"/>
      <c r="PU40" s="280"/>
      <c r="PV40" s="280"/>
      <c r="PW40" s="280"/>
      <c r="PX40" s="280"/>
      <c r="PY40" s="280"/>
      <c r="PZ40" s="280"/>
      <c r="QA40" s="280"/>
      <c r="QB40" s="280"/>
      <c r="QC40" s="280"/>
      <c r="QD40" s="280"/>
      <c r="QE40" s="280"/>
      <c r="QF40" s="280"/>
      <c r="QG40" s="280"/>
      <c r="QH40" s="280"/>
      <c r="QI40" s="280"/>
      <c r="QJ40" s="280"/>
      <c r="QK40" s="280"/>
      <c r="QL40" s="280"/>
      <c r="QM40" s="280"/>
      <c r="QN40" s="280"/>
      <c r="QO40" s="280"/>
    </row>
    <row r="41" spans="1:457" ht="15.75" thickTop="1" x14ac:dyDescent="0.2">
      <c r="A41" s="9"/>
      <c r="B41" s="9"/>
      <c r="C41" s="176"/>
      <c r="D41" s="176"/>
      <c r="E41" s="176"/>
      <c r="F41" s="176"/>
      <c r="G41" s="176"/>
      <c r="H41" s="176"/>
      <c r="I41" s="193"/>
      <c r="J41" s="176"/>
      <c r="K41" s="194"/>
      <c r="L41" s="194"/>
      <c r="M41" s="194"/>
      <c r="N41" s="194"/>
      <c r="O41" s="194"/>
      <c r="P41" s="194"/>
      <c r="Q41" s="195"/>
    </row>
    <row r="43" spans="1:457" x14ac:dyDescent="0.2">
      <c r="G43" s="220"/>
    </row>
    <row r="44" spans="1:457" x14ac:dyDescent="0.2">
      <c r="G44" s="220"/>
      <c r="I44" s="220"/>
    </row>
    <row r="45" spans="1:457" x14ac:dyDescent="0.2">
      <c r="G45" s="220"/>
      <c r="I45" s="220"/>
    </row>
    <row r="46" spans="1:457" x14ac:dyDescent="0.2">
      <c r="G46" s="220"/>
      <c r="I46" s="220"/>
    </row>
    <row r="47" spans="1:457" x14ac:dyDescent="0.2">
      <c r="I47" s="220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AC18"/>
  <sheetViews>
    <sheetView rightToLeft="1" view="pageBreakPreview" zoomScaleNormal="100" zoomScaleSheetLayoutView="100" workbookViewId="0">
      <selection activeCell="I9" sqref="I9"/>
    </sheetView>
  </sheetViews>
  <sheetFormatPr defaultColWidth="9.140625" defaultRowHeight="12.75" x14ac:dyDescent="0.2"/>
  <cols>
    <col min="1" max="1" width="28" style="53" bestFit="1" customWidth="1"/>
    <col min="2" max="2" width="1.28515625" style="53" customWidth="1"/>
    <col min="3" max="3" width="14.140625" style="53" customWidth="1"/>
    <col min="4" max="4" width="1" style="53" customWidth="1"/>
    <col min="5" max="5" width="19.7109375" style="53" customWidth="1"/>
    <col min="6" max="6" width="1.28515625" style="53" customWidth="1"/>
    <col min="7" max="7" width="19.85546875" style="53" customWidth="1"/>
    <col min="8" max="8" width="1.28515625" style="53" customWidth="1"/>
    <col min="9" max="9" width="22.28515625" style="53" customWidth="1"/>
    <col min="10" max="10" width="0.85546875" style="53" customWidth="1"/>
    <col min="11" max="11" width="14.5703125" style="53" bestFit="1" customWidth="1"/>
    <col min="12" max="12" width="1.28515625" style="53" customWidth="1"/>
    <col min="13" max="13" width="20.42578125" style="53" bestFit="1" customWidth="1"/>
    <col min="14" max="14" width="1.28515625" style="53" customWidth="1"/>
    <col min="15" max="15" width="19.7109375" style="53" bestFit="1" customWidth="1"/>
    <col min="16" max="16" width="0.85546875" style="53" customWidth="1"/>
    <col min="17" max="17" width="23.42578125" style="128" customWidth="1"/>
    <col min="18" max="18" width="1.28515625" style="53" customWidth="1"/>
    <col min="19" max="19" width="0.28515625" style="53" customWidth="1"/>
    <col min="20" max="20" width="14.85546875" style="83" bestFit="1" customWidth="1"/>
    <col min="21" max="21" width="12.28515625" style="53" bestFit="1" customWidth="1"/>
    <col min="22" max="16384" width="9.140625" style="53"/>
  </cols>
  <sheetData>
    <row r="1" spans="1:29" s="51" customFormat="1" ht="30" customHeight="1" x14ac:dyDescent="0.2">
      <c r="A1" s="239" t="s">
        <v>88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T1" s="81"/>
    </row>
    <row r="2" spans="1:29" s="51" customFormat="1" ht="30" customHeight="1" x14ac:dyDescent="0.2">
      <c r="A2" s="239" t="s">
        <v>30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T2" s="82"/>
    </row>
    <row r="3" spans="1:29" s="51" customFormat="1" ht="27" customHeight="1" x14ac:dyDescent="0.2">
      <c r="A3" s="239" t="s">
        <v>139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T3" s="82"/>
    </row>
    <row r="4" spans="1:29" s="59" customFormat="1" ht="25.5" customHeight="1" x14ac:dyDescent="0.2">
      <c r="A4" s="236" t="s">
        <v>61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T4" s="82"/>
    </row>
    <row r="5" spans="1:29" s="51" customFormat="1" ht="27" customHeight="1" x14ac:dyDescent="0.2">
      <c r="A5" s="254" t="s">
        <v>31</v>
      </c>
      <c r="C5" s="254" t="s">
        <v>35</v>
      </c>
      <c r="D5" s="254"/>
      <c r="E5" s="254"/>
      <c r="F5" s="254"/>
      <c r="G5" s="254"/>
      <c r="H5" s="254"/>
      <c r="I5" s="254"/>
      <c r="K5" s="254" t="str">
        <f>'درآمد سرمایه گذاری در اوراق به'!$L$6</f>
        <v>از ابتدای سال مالی تا پایان ماه</v>
      </c>
      <c r="L5" s="254"/>
      <c r="M5" s="254"/>
      <c r="N5" s="254"/>
      <c r="O5" s="254"/>
      <c r="P5" s="254"/>
      <c r="Q5" s="254"/>
      <c r="R5" s="271"/>
      <c r="T5" s="82"/>
    </row>
    <row r="6" spans="1:29" s="51" customFormat="1" ht="30" customHeight="1" x14ac:dyDescent="0.2">
      <c r="A6" s="254"/>
      <c r="C6" s="90" t="s">
        <v>5</v>
      </c>
      <c r="D6" s="78"/>
      <c r="E6" s="91" t="s">
        <v>62</v>
      </c>
      <c r="F6" s="78"/>
      <c r="G6" s="91" t="s">
        <v>63</v>
      </c>
      <c r="H6" s="78"/>
      <c r="I6" s="91" t="s">
        <v>64</v>
      </c>
      <c r="K6" s="91" t="s">
        <v>5</v>
      </c>
      <c r="L6" s="78"/>
      <c r="M6" s="91" t="s">
        <v>62</v>
      </c>
      <c r="N6" s="78"/>
      <c r="O6" s="91" t="s">
        <v>63</v>
      </c>
      <c r="P6" s="78"/>
      <c r="Q6" s="91" t="s">
        <v>64</v>
      </c>
      <c r="R6" s="272"/>
      <c r="T6" s="82"/>
    </row>
    <row r="7" spans="1:29" s="51" customFormat="1" ht="30" customHeight="1" x14ac:dyDescent="0.2">
      <c r="A7" s="151" t="s">
        <v>101</v>
      </c>
      <c r="B7" s="152"/>
      <c r="C7" s="188" t="s">
        <v>80</v>
      </c>
      <c r="D7" s="189"/>
      <c r="E7" s="188" t="s">
        <v>80</v>
      </c>
      <c r="F7" s="189"/>
      <c r="G7" s="204" t="s">
        <v>80</v>
      </c>
      <c r="H7" s="189"/>
      <c r="I7" s="186" t="s">
        <v>80</v>
      </c>
      <c r="J7" s="189"/>
      <c r="K7" s="188">
        <v>1590486</v>
      </c>
      <c r="L7" s="189"/>
      <c r="M7" s="188">
        <v>8590518668</v>
      </c>
      <c r="N7" s="188"/>
      <c r="O7" s="204">
        <v>3891407334</v>
      </c>
      <c r="P7" s="189"/>
      <c r="Q7" s="186">
        <v>4699111334</v>
      </c>
      <c r="T7" s="83"/>
      <c r="U7" s="83"/>
      <c r="V7" s="83"/>
      <c r="W7" s="83"/>
      <c r="X7" s="83"/>
      <c r="Y7" s="83"/>
      <c r="Z7" s="83"/>
      <c r="AA7" s="83"/>
      <c r="AB7" s="83"/>
      <c r="AC7" s="83"/>
    </row>
    <row r="8" spans="1:29" s="51" customFormat="1" ht="30" customHeight="1" x14ac:dyDescent="0.2">
      <c r="A8" s="151" t="s">
        <v>125</v>
      </c>
      <c r="B8" s="152"/>
      <c r="C8" s="188" t="s">
        <v>80</v>
      </c>
      <c r="D8" s="189"/>
      <c r="E8" s="188" t="s">
        <v>80</v>
      </c>
      <c r="F8" s="189"/>
      <c r="G8" s="204" t="s">
        <v>80</v>
      </c>
      <c r="H8" s="189"/>
      <c r="I8" s="186" t="s">
        <v>80</v>
      </c>
      <c r="J8" s="189"/>
      <c r="K8" s="188">
        <v>510000</v>
      </c>
      <c r="L8" s="189"/>
      <c r="M8" s="188">
        <v>1840768500</v>
      </c>
      <c r="N8" s="188"/>
      <c r="O8" s="204">
        <v>1840766460</v>
      </c>
      <c r="P8" s="189"/>
      <c r="Q8" s="186">
        <v>2040</v>
      </c>
      <c r="T8" s="83"/>
      <c r="U8" s="83"/>
      <c r="V8" s="83"/>
      <c r="W8" s="83"/>
      <c r="X8" s="83"/>
      <c r="Y8" s="83"/>
      <c r="Z8" s="83"/>
      <c r="AA8" s="83"/>
      <c r="AB8" s="83"/>
      <c r="AC8" s="83"/>
    </row>
    <row r="9" spans="1:29" s="51" customFormat="1" ht="30" customHeight="1" x14ac:dyDescent="0.2">
      <c r="A9" s="151" t="s">
        <v>140</v>
      </c>
      <c r="B9" s="152"/>
      <c r="C9" s="188">
        <v>6952997</v>
      </c>
      <c r="D9" s="189"/>
      <c r="E9" s="188">
        <v>27142180856</v>
      </c>
      <c r="F9" s="189"/>
      <c r="G9" s="204">
        <v>27413271113</v>
      </c>
      <c r="H9" s="189"/>
      <c r="I9" s="186">
        <f>E9-G9</f>
        <v>-271090257</v>
      </c>
      <c r="J9" s="189"/>
      <c r="K9" s="188">
        <v>6952997</v>
      </c>
      <c r="L9" s="189"/>
      <c r="M9" s="188">
        <v>27142180856</v>
      </c>
      <c r="N9" s="188"/>
      <c r="O9" s="204">
        <v>27413271113</v>
      </c>
      <c r="P9" s="189"/>
      <c r="Q9" s="186">
        <v>-271090257</v>
      </c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pans="1:29" s="51" customFormat="1" ht="30" customHeight="1" x14ac:dyDescent="0.2">
      <c r="A10" s="151" t="s">
        <v>141</v>
      </c>
      <c r="B10" s="152"/>
      <c r="C10" s="188">
        <v>400000</v>
      </c>
      <c r="D10" s="189"/>
      <c r="E10" s="188">
        <v>2612363429</v>
      </c>
      <c r="F10" s="189"/>
      <c r="G10" s="204">
        <v>2485607584</v>
      </c>
      <c r="H10" s="189"/>
      <c r="I10" s="186">
        <f>E10-G10</f>
        <v>126755845</v>
      </c>
      <c r="J10" s="189"/>
      <c r="K10" s="188">
        <v>400000</v>
      </c>
      <c r="L10" s="189"/>
      <c r="M10" s="188">
        <v>2612363429</v>
      </c>
      <c r="N10" s="188"/>
      <c r="O10" s="204">
        <v>2485607584</v>
      </c>
      <c r="P10" s="189"/>
      <c r="Q10" s="186">
        <v>126755845</v>
      </c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pans="1:29" s="71" customFormat="1" ht="24" customHeight="1" thickBot="1" x14ac:dyDescent="0.25">
      <c r="A11" s="55" t="s">
        <v>11</v>
      </c>
      <c r="B11" s="131"/>
      <c r="C11" s="67">
        <f>SUM(C9:C10)</f>
        <v>7352997</v>
      </c>
      <c r="D11" s="66"/>
      <c r="E11" s="67">
        <f>SUM(E9:E10)</f>
        <v>29754544285</v>
      </c>
      <c r="F11" s="66"/>
      <c r="G11" s="67">
        <f>SUM(G9:G10)</f>
        <v>29898878697</v>
      </c>
      <c r="H11" s="66"/>
      <c r="I11" s="212">
        <f>SUM(I9:I10)</f>
        <v>-144334412</v>
      </c>
      <c r="J11" s="66"/>
      <c r="K11" s="67">
        <f>SUM(K7:K10)</f>
        <v>9453483</v>
      </c>
      <c r="L11" s="66"/>
      <c r="M11" s="67">
        <f>SUM(M7:M10)</f>
        <v>40185831453</v>
      </c>
      <c r="N11" s="66"/>
      <c r="O11" s="67">
        <f>SUM(O7:O10)</f>
        <v>35631052491</v>
      </c>
      <c r="P11" s="66"/>
      <c r="Q11" s="67">
        <f>SUM(Q7:Q10)</f>
        <v>4554778962</v>
      </c>
      <c r="R11" s="273"/>
      <c r="T11" s="150"/>
      <c r="U11" s="73"/>
    </row>
    <row r="12" spans="1:29" ht="21.75" thickTop="1" x14ac:dyDescent="0.2">
      <c r="C12" s="92"/>
      <c r="T12" s="82"/>
    </row>
    <row r="13" spans="1:29" x14ac:dyDescent="0.2">
      <c r="C13" s="85"/>
      <c r="G13" s="85"/>
      <c r="K13" s="85"/>
      <c r="O13" s="85"/>
      <c r="T13" s="82"/>
    </row>
    <row r="14" spans="1:29" x14ac:dyDescent="0.2">
      <c r="K14" s="85"/>
      <c r="O14" s="54"/>
    </row>
    <row r="15" spans="1:29" x14ac:dyDescent="0.2">
      <c r="O15" s="54"/>
    </row>
    <row r="16" spans="1:29" x14ac:dyDescent="0.2">
      <c r="O16" s="54"/>
    </row>
    <row r="17" spans="15:15" x14ac:dyDescent="0.2">
      <c r="O17" s="54"/>
    </row>
    <row r="18" spans="15:15" x14ac:dyDescent="0.2">
      <c r="O18" s="85"/>
    </row>
  </sheetData>
  <mergeCells count="7">
    <mergeCell ref="A1:Q1"/>
    <mergeCell ref="A2:R2"/>
    <mergeCell ref="A3:R3"/>
    <mergeCell ref="A4:R4"/>
    <mergeCell ref="A5:A6"/>
    <mergeCell ref="C5:I5"/>
    <mergeCell ref="K5:R5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M10"/>
  <sheetViews>
    <sheetView rightToLeft="1" view="pageBreakPreview" zoomScaleNormal="100" zoomScaleSheetLayoutView="100" workbookViewId="0">
      <selection activeCell="M7" sqref="M7:M8"/>
    </sheetView>
  </sheetViews>
  <sheetFormatPr defaultColWidth="9.140625" defaultRowHeight="30" customHeight="1" x14ac:dyDescent="0.2"/>
  <cols>
    <col min="1" max="1" width="51.42578125" style="9" customWidth="1"/>
    <col min="2" max="2" width="1.28515625" style="9" customWidth="1"/>
    <col min="3" max="3" width="14.85546875" style="9" customWidth="1"/>
    <col min="4" max="4" width="1.28515625" style="9" customWidth="1"/>
    <col min="5" max="5" width="11.85546875" style="9" customWidth="1"/>
    <col min="6" max="6" width="1.28515625" style="9" customWidth="1"/>
    <col min="7" max="7" width="14.85546875" style="9" bestFit="1" customWidth="1"/>
    <col min="8" max="8" width="1.28515625" style="9" customWidth="1"/>
    <col min="9" max="9" width="15.42578125" style="9" bestFit="1" customWidth="1"/>
    <col min="10" max="10" width="1.28515625" style="9" customWidth="1"/>
    <col min="11" max="11" width="12" style="9" customWidth="1"/>
    <col min="12" max="12" width="1.28515625" style="9" customWidth="1"/>
    <col min="13" max="13" width="15.42578125" style="9" customWidth="1"/>
    <col min="14" max="16384" width="9.140625" style="9"/>
  </cols>
  <sheetData>
    <row r="1" spans="1:13" ht="30" customHeight="1" x14ac:dyDescent="0.2">
      <c r="A1" s="235" t="s">
        <v>89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30" customHeight="1" x14ac:dyDescent="0.2">
      <c r="A2" s="235" t="s">
        <v>30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1:13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3" ht="30" customHeight="1" x14ac:dyDescent="0.2">
      <c r="A4" s="242" t="s">
        <v>79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</row>
    <row r="5" spans="1:13" ht="27.75" customHeight="1" x14ac:dyDescent="0.2">
      <c r="A5" s="230" t="s">
        <v>31</v>
      </c>
      <c r="C5" s="230" t="s">
        <v>35</v>
      </c>
      <c r="D5" s="230"/>
      <c r="E5" s="230"/>
      <c r="F5" s="230"/>
      <c r="G5" s="230"/>
      <c r="I5" s="230" t="s">
        <v>75</v>
      </c>
      <c r="J5" s="230"/>
      <c r="K5" s="230"/>
      <c r="L5" s="230"/>
      <c r="M5" s="230"/>
    </row>
    <row r="6" spans="1:13" ht="27.75" customHeight="1" x14ac:dyDescent="0.2">
      <c r="A6" s="230"/>
      <c r="C6" s="45" t="s">
        <v>59</v>
      </c>
      <c r="D6" s="11"/>
      <c r="E6" s="45" t="s">
        <v>54</v>
      </c>
      <c r="F6" s="11"/>
      <c r="G6" s="45" t="s">
        <v>60</v>
      </c>
      <c r="I6" s="45" t="s">
        <v>59</v>
      </c>
      <c r="J6" s="11"/>
      <c r="K6" s="45" t="s">
        <v>54</v>
      </c>
      <c r="L6" s="11"/>
      <c r="M6" s="45" t="s">
        <v>60</v>
      </c>
    </row>
    <row r="7" spans="1:13" ht="27.75" customHeight="1" x14ac:dyDescent="0.2">
      <c r="A7" s="3" t="s">
        <v>91</v>
      </c>
      <c r="C7" s="25">
        <v>7205</v>
      </c>
      <c r="E7" s="168">
        <v>0</v>
      </c>
      <c r="G7" s="25">
        <f>C7</f>
        <v>7205</v>
      </c>
      <c r="I7" s="25">
        <v>10968</v>
      </c>
      <c r="K7" s="168">
        <v>0</v>
      </c>
      <c r="M7" s="25">
        <f>I7</f>
        <v>10968</v>
      </c>
    </row>
    <row r="8" spans="1:13" ht="30" customHeight="1" x14ac:dyDescent="0.2">
      <c r="A8" s="3" t="s">
        <v>92</v>
      </c>
      <c r="C8" s="269">
        <v>302871974</v>
      </c>
      <c r="D8" s="23"/>
      <c r="E8" s="269">
        <v>0</v>
      </c>
      <c r="F8" s="23"/>
      <c r="G8" s="76">
        <f>C8</f>
        <v>302871974</v>
      </c>
      <c r="H8" s="23"/>
      <c r="I8" s="269">
        <v>3453089221</v>
      </c>
      <c r="J8" s="23"/>
      <c r="K8" s="269">
        <v>0</v>
      </c>
      <c r="L8" s="23"/>
      <c r="M8" s="25">
        <f>I8</f>
        <v>3453089221</v>
      </c>
    </row>
    <row r="9" spans="1:13" ht="30" customHeight="1" thickBot="1" x14ac:dyDescent="0.25">
      <c r="A9" s="8" t="s">
        <v>11</v>
      </c>
      <c r="C9" s="63">
        <f>SUM(C7:C8)</f>
        <v>302879179</v>
      </c>
      <c r="D9" s="38"/>
      <c r="E9" s="63">
        <v>0</v>
      </c>
      <c r="F9" s="38"/>
      <c r="G9" s="75">
        <f>SUM(G7:G8)</f>
        <v>302879179</v>
      </c>
      <c r="H9" s="38"/>
      <c r="I9" s="63">
        <f>SUM(I7:I8)</f>
        <v>3453100189</v>
      </c>
      <c r="J9" s="38"/>
      <c r="K9" s="63">
        <v>0</v>
      </c>
      <c r="L9" s="38"/>
      <c r="M9" s="63">
        <f>SUM(M7:M8)</f>
        <v>3453100189</v>
      </c>
    </row>
    <row r="10" spans="1:13" ht="30" customHeight="1" thickTop="1" x14ac:dyDescent="0.2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F43"/>
  <sheetViews>
    <sheetView rightToLeft="1" tabSelected="1" zoomScale="106" zoomScaleNormal="106" workbookViewId="0">
      <selection activeCell="E14" sqref="E14"/>
    </sheetView>
  </sheetViews>
  <sheetFormatPr defaultColWidth="9.140625" defaultRowHeight="30" customHeight="1" x14ac:dyDescent="0.45"/>
  <cols>
    <col min="1" max="2" width="2.5703125" style="166" customWidth="1"/>
    <col min="3" max="3" width="19.42578125" style="166" customWidth="1"/>
    <col min="4" max="4" width="0.5703125" style="166" customWidth="1"/>
    <col min="5" max="5" width="13.140625" style="166" customWidth="1"/>
    <col min="6" max="6" width="1.28515625" style="166" customWidth="1"/>
    <col min="7" max="7" width="19.42578125" style="166" bestFit="1" customWidth="1"/>
    <col min="8" max="8" width="1.28515625" style="166" customWidth="1"/>
    <col min="9" max="9" width="19.42578125" style="166" bestFit="1" customWidth="1"/>
    <col min="10" max="10" width="0.5703125" style="166" customWidth="1"/>
    <col min="11" max="11" width="14.28515625" style="166" customWidth="1"/>
    <col min="12" max="12" width="0.42578125" style="166" customWidth="1"/>
    <col min="13" max="13" width="18.7109375" style="166" bestFit="1" customWidth="1"/>
    <col min="14" max="14" width="0.85546875" style="166" customWidth="1"/>
    <col min="15" max="15" width="15.42578125" style="166" bestFit="1" customWidth="1"/>
    <col min="16" max="16" width="0.7109375" style="166" customWidth="1"/>
    <col min="17" max="17" width="18.5703125" style="166" bestFit="1" customWidth="1"/>
    <col min="18" max="18" width="0.85546875" style="166" customWidth="1"/>
    <col min="19" max="19" width="15.5703125" style="166" customWidth="1"/>
    <col min="20" max="20" width="0.7109375" style="166" customWidth="1"/>
    <col min="21" max="21" width="9.85546875" style="166" customWidth="1"/>
    <col min="22" max="22" width="0.85546875" style="166" customWidth="1"/>
    <col min="23" max="23" width="18.7109375" style="166" customWidth="1"/>
    <col min="24" max="24" width="0.85546875" style="166" customWidth="1"/>
    <col min="25" max="25" width="19.5703125" style="166" customWidth="1"/>
    <col min="26" max="26" width="0.42578125" style="166" customWidth="1"/>
    <col min="27" max="27" width="15.5703125" style="217" customWidth="1"/>
    <col min="28" max="28" width="0.28515625" style="166" customWidth="1"/>
    <col min="29" max="29" width="17.5703125" style="218" bestFit="1" customWidth="1"/>
    <col min="30" max="30" width="18.5703125" style="217" bestFit="1" customWidth="1"/>
    <col min="31" max="16384" width="9.140625" style="166"/>
  </cols>
  <sheetData>
    <row r="1" spans="1:32" ht="30" customHeight="1" x14ac:dyDescent="0.45">
      <c r="A1" s="239" t="s">
        <v>88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</row>
    <row r="2" spans="1:32" ht="30" customHeight="1" x14ac:dyDescent="0.45">
      <c r="A2" s="239" t="s">
        <v>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32" ht="30" customHeight="1" x14ac:dyDescent="0.45">
      <c r="A3" s="239" t="s">
        <v>139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32" s="59" customFormat="1" ht="35.1" customHeight="1" x14ac:dyDescent="0.2">
      <c r="A4" s="236" t="s">
        <v>68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AA4" s="310"/>
      <c r="AB4" s="133"/>
      <c r="AC4" s="86"/>
      <c r="AD4" s="133"/>
      <c r="AE4" s="86"/>
      <c r="AF4" s="64"/>
    </row>
    <row r="5" spans="1:32" s="59" customFormat="1" ht="35.1" customHeight="1" x14ac:dyDescent="0.2">
      <c r="A5" s="236" t="s">
        <v>69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AA5" s="310"/>
      <c r="AB5" s="133"/>
      <c r="AC5" s="86"/>
      <c r="AD5" s="133"/>
      <c r="AE5" s="82"/>
      <c r="AF5" s="64"/>
    </row>
    <row r="6" spans="1:32" ht="26.25" customHeight="1" x14ac:dyDescent="0.45">
      <c r="C6" s="165"/>
      <c r="D6" s="165"/>
      <c r="E6" s="234" t="s">
        <v>90</v>
      </c>
      <c r="F6" s="234"/>
      <c r="G6" s="234"/>
      <c r="H6" s="234"/>
      <c r="I6" s="234"/>
      <c r="J6" s="165"/>
      <c r="K6" s="234" t="s">
        <v>1</v>
      </c>
      <c r="L6" s="234"/>
      <c r="M6" s="234"/>
      <c r="N6" s="234"/>
      <c r="O6" s="234"/>
      <c r="P6" s="234"/>
      <c r="Q6" s="234"/>
      <c r="R6" s="165"/>
      <c r="S6" s="234" t="s">
        <v>145</v>
      </c>
      <c r="T6" s="234"/>
      <c r="U6" s="234"/>
      <c r="V6" s="234"/>
      <c r="W6" s="234"/>
      <c r="X6" s="234"/>
      <c r="Y6" s="234"/>
      <c r="Z6" s="234"/>
      <c r="AA6" s="234"/>
    </row>
    <row r="7" spans="1:32" ht="30" customHeight="1" x14ac:dyDescent="0.45">
      <c r="A7" s="239" t="s">
        <v>4</v>
      </c>
      <c r="B7" s="239"/>
      <c r="C7" s="239"/>
      <c r="E7" s="233" t="s">
        <v>5</v>
      </c>
      <c r="F7" s="163"/>
      <c r="G7" s="233" t="s">
        <v>6</v>
      </c>
      <c r="H7" s="164"/>
      <c r="I7" s="233" t="s">
        <v>7</v>
      </c>
      <c r="K7" s="302" t="s">
        <v>2</v>
      </c>
      <c r="L7" s="302"/>
      <c r="M7" s="302"/>
      <c r="N7" s="164"/>
      <c r="O7" s="302" t="s">
        <v>3</v>
      </c>
      <c r="P7" s="302"/>
      <c r="Q7" s="302"/>
      <c r="R7" s="165"/>
      <c r="S7" s="233" t="s">
        <v>5</v>
      </c>
      <c r="T7" s="163"/>
      <c r="U7" s="306" t="s">
        <v>9</v>
      </c>
      <c r="V7" s="163"/>
      <c r="W7" s="233" t="s">
        <v>6</v>
      </c>
      <c r="X7" s="163"/>
      <c r="Y7" s="233" t="s">
        <v>7</v>
      </c>
      <c r="Z7" s="164"/>
      <c r="AA7" s="311" t="s">
        <v>10</v>
      </c>
    </row>
    <row r="8" spans="1:32" ht="30" customHeight="1" x14ac:dyDescent="0.45">
      <c r="A8" s="234"/>
      <c r="B8" s="234"/>
      <c r="C8" s="234"/>
      <c r="E8" s="234"/>
      <c r="F8" s="165"/>
      <c r="G8" s="234"/>
      <c r="I8" s="234"/>
      <c r="K8" s="303" t="s">
        <v>5</v>
      </c>
      <c r="L8" s="164"/>
      <c r="M8" s="303" t="s">
        <v>6</v>
      </c>
      <c r="O8" s="303" t="s">
        <v>5</v>
      </c>
      <c r="P8" s="163"/>
      <c r="Q8" s="303" t="s">
        <v>8</v>
      </c>
      <c r="R8" s="165"/>
      <c r="S8" s="234"/>
      <c r="T8" s="165"/>
      <c r="U8" s="307"/>
      <c r="V8" s="165"/>
      <c r="W8" s="234"/>
      <c r="X8" s="165"/>
      <c r="Y8" s="234"/>
      <c r="AA8" s="312"/>
    </row>
    <row r="9" spans="1:32" ht="30" customHeight="1" x14ac:dyDescent="0.45">
      <c r="A9" s="229" t="s">
        <v>101</v>
      </c>
      <c r="B9" s="229"/>
      <c r="C9" s="229"/>
      <c r="E9" s="61">
        <v>70084648</v>
      </c>
      <c r="F9" s="136"/>
      <c r="G9" s="61">
        <v>170930905858</v>
      </c>
      <c r="I9" s="61">
        <v>162952620121.552</v>
      </c>
      <c r="K9" s="61">
        <v>4790486</v>
      </c>
      <c r="L9" s="136"/>
      <c r="M9" s="61">
        <v>7796027968</v>
      </c>
      <c r="N9" s="136"/>
      <c r="O9" s="299">
        <v>-1590486</v>
      </c>
      <c r="P9" s="300"/>
      <c r="Q9" s="301">
        <v>8590518669</v>
      </c>
      <c r="R9" s="136"/>
      <c r="S9" s="61">
        <v>73284648</v>
      </c>
      <c r="T9" s="136"/>
      <c r="U9" s="61">
        <v>2559</v>
      </c>
      <c r="V9" s="136"/>
      <c r="W9" s="61">
        <v>178726933826</v>
      </c>
      <c r="X9" s="136"/>
      <c r="Y9" s="61">
        <v>186419578517</v>
      </c>
      <c r="Z9" s="136"/>
      <c r="AA9" s="113">
        <v>8.5506631158192181E-2</v>
      </c>
    </row>
    <row r="10" spans="1:32" ht="30" customHeight="1" x14ac:dyDescent="0.45">
      <c r="A10" s="229" t="s">
        <v>103</v>
      </c>
      <c r="B10" s="229"/>
      <c r="C10" s="229"/>
      <c r="E10" s="61">
        <v>16847715</v>
      </c>
      <c r="F10" s="136"/>
      <c r="G10" s="61">
        <v>52149925867</v>
      </c>
      <c r="I10" s="61">
        <v>48232716755.760002</v>
      </c>
      <c r="K10" s="61">
        <f>S10-E10</f>
        <v>250000</v>
      </c>
      <c r="L10" s="136"/>
      <c r="M10" s="61">
        <v>725508161</v>
      </c>
      <c r="N10" s="136"/>
      <c r="O10" s="299">
        <v>0</v>
      </c>
      <c r="P10" s="300"/>
      <c r="Q10" s="301">
        <v>0</v>
      </c>
      <c r="R10" s="136"/>
      <c r="S10" s="61">
        <v>17097715</v>
      </c>
      <c r="T10" s="136"/>
      <c r="U10" s="61">
        <v>2999</v>
      </c>
      <c r="V10" s="136"/>
      <c r="W10" s="61">
        <v>52875434028</v>
      </c>
      <c r="X10" s="136"/>
      <c r="Y10" s="61">
        <v>50970954804</v>
      </c>
      <c r="Z10" s="136"/>
      <c r="AA10" s="113">
        <v>2.3379275218182428E-2</v>
      </c>
    </row>
    <row r="11" spans="1:32" ht="30" customHeight="1" x14ac:dyDescent="0.45">
      <c r="A11" s="229" t="s">
        <v>97</v>
      </c>
      <c r="B11" s="229"/>
      <c r="C11" s="229"/>
      <c r="E11" s="61">
        <v>24700000</v>
      </c>
      <c r="F11" s="136"/>
      <c r="G11" s="61">
        <v>39354824511</v>
      </c>
      <c r="I11" s="61">
        <v>39407621175</v>
      </c>
      <c r="K11" s="61">
        <f>S11-E11</f>
        <v>300000</v>
      </c>
      <c r="L11" s="136"/>
      <c r="M11" s="61">
        <v>531793030</v>
      </c>
      <c r="N11" s="136"/>
      <c r="O11" s="299">
        <v>0</v>
      </c>
      <c r="P11" s="300"/>
      <c r="Q11" s="301">
        <v>0</v>
      </c>
      <c r="R11" s="136"/>
      <c r="S11" s="61">
        <v>25000000</v>
      </c>
      <c r="T11" s="136"/>
      <c r="U11" s="61">
        <v>1538</v>
      </c>
      <c r="V11" s="136"/>
      <c r="W11" s="61">
        <v>39886617541</v>
      </c>
      <c r="X11" s="136"/>
      <c r="Y11" s="61">
        <v>38221222500</v>
      </c>
      <c r="Z11" s="136"/>
      <c r="AA11" s="113">
        <v>1.7531248599109265E-2</v>
      </c>
    </row>
    <row r="12" spans="1:32" ht="30" customHeight="1" x14ac:dyDescent="0.45">
      <c r="A12" s="229" t="s">
        <v>114</v>
      </c>
      <c r="B12" s="229"/>
      <c r="C12" s="229"/>
      <c r="E12" s="61">
        <v>19700000</v>
      </c>
      <c r="F12" s="136"/>
      <c r="G12" s="61">
        <v>44333883492</v>
      </c>
      <c r="I12" s="61">
        <v>39811801905</v>
      </c>
      <c r="K12" s="61">
        <v>0</v>
      </c>
      <c r="L12" s="136"/>
      <c r="M12" s="61">
        <v>0</v>
      </c>
      <c r="N12" s="136"/>
      <c r="O12" s="299">
        <v>0</v>
      </c>
      <c r="P12" s="300"/>
      <c r="Q12" s="301">
        <v>0</v>
      </c>
      <c r="R12" s="136"/>
      <c r="S12" s="61">
        <v>19700000</v>
      </c>
      <c r="T12" s="136"/>
      <c r="U12" s="61">
        <v>2277</v>
      </c>
      <c r="V12" s="136"/>
      <c r="W12" s="61">
        <v>44333883492</v>
      </c>
      <c r="X12" s="136"/>
      <c r="Y12" s="61">
        <v>44590001445</v>
      </c>
      <c r="Z12" s="136"/>
      <c r="AA12" s="113">
        <v>2.0452469838371505E-2</v>
      </c>
    </row>
    <row r="13" spans="1:32" ht="30" customHeight="1" x14ac:dyDescent="0.45">
      <c r="A13" s="229" t="s">
        <v>112</v>
      </c>
      <c r="B13" s="229"/>
      <c r="C13" s="229"/>
      <c r="E13" s="61">
        <v>34000000</v>
      </c>
      <c r="F13" s="136"/>
      <c r="G13" s="61">
        <v>118498699291</v>
      </c>
      <c r="I13" s="61">
        <v>107848460700</v>
      </c>
      <c r="K13" s="61">
        <v>0</v>
      </c>
      <c r="L13" s="136"/>
      <c r="M13" s="61">
        <v>0</v>
      </c>
      <c r="N13" s="136"/>
      <c r="O13" s="299">
        <v>0</v>
      </c>
      <c r="P13" s="300"/>
      <c r="Q13" s="301">
        <v>0</v>
      </c>
      <c r="R13" s="136"/>
      <c r="S13" s="61">
        <v>34000000</v>
      </c>
      <c r="T13" s="136"/>
      <c r="U13" s="61">
        <v>3470</v>
      </c>
      <c r="V13" s="136"/>
      <c r="W13" s="61">
        <v>118498699291</v>
      </c>
      <c r="X13" s="136"/>
      <c r="Y13" s="61">
        <v>117278019000</v>
      </c>
      <c r="Z13" s="136"/>
      <c r="AA13" s="113">
        <v>5.3792892320491836E-2</v>
      </c>
    </row>
    <row r="14" spans="1:32" ht="30" customHeight="1" x14ac:dyDescent="0.45">
      <c r="A14" s="229" t="s">
        <v>110</v>
      </c>
      <c r="B14" s="229"/>
      <c r="C14" s="229"/>
      <c r="E14" s="61">
        <v>4200000</v>
      </c>
      <c r="F14" s="136"/>
      <c r="G14" s="61">
        <v>28806793099</v>
      </c>
      <c r="I14" s="61">
        <v>28390068000</v>
      </c>
      <c r="K14" s="61">
        <f>S14-E14</f>
        <v>300000</v>
      </c>
      <c r="L14" s="136"/>
      <c r="M14" s="61">
        <v>2126186536</v>
      </c>
      <c r="N14" s="136"/>
      <c r="O14" s="299">
        <v>0</v>
      </c>
      <c r="P14" s="300"/>
      <c r="Q14" s="301">
        <v>0</v>
      </c>
      <c r="R14" s="136"/>
      <c r="S14" s="61">
        <v>4500000</v>
      </c>
      <c r="T14" s="136"/>
      <c r="U14" s="61">
        <v>7290</v>
      </c>
      <c r="V14" s="136"/>
      <c r="W14" s="61">
        <v>30932979635</v>
      </c>
      <c r="X14" s="136"/>
      <c r="Y14" s="61">
        <v>32609810250</v>
      </c>
      <c r="Z14" s="136"/>
      <c r="AA14" s="113">
        <v>1.4957415092165915E-2</v>
      </c>
    </row>
    <row r="15" spans="1:32" ht="30" customHeight="1" x14ac:dyDescent="0.45">
      <c r="A15" s="229" t="s">
        <v>93</v>
      </c>
      <c r="B15" s="229"/>
      <c r="C15" s="229"/>
      <c r="E15" s="61">
        <v>11631341</v>
      </c>
      <c r="F15" s="136"/>
      <c r="G15" s="61">
        <v>49357560752</v>
      </c>
      <c r="I15" s="61">
        <v>45762928434.315903</v>
      </c>
      <c r="K15" s="61">
        <f>S15-E15</f>
        <v>100000</v>
      </c>
      <c r="L15" s="136"/>
      <c r="M15" s="61">
        <v>0</v>
      </c>
      <c r="N15" s="136"/>
      <c r="O15" s="299">
        <v>0</v>
      </c>
      <c r="P15" s="300"/>
      <c r="Q15" s="301">
        <v>0</v>
      </c>
      <c r="R15" s="136"/>
      <c r="S15" s="61">
        <v>11731341</v>
      </c>
      <c r="T15" s="136"/>
      <c r="U15" s="61">
        <v>4599</v>
      </c>
      <c r="V15" s="136"/>
      <c r="W15" s="61">
        <v>49799661782</v>
      </c>
      <c r="X15" s="136"/>
      <c r="Y15" s="61">
        <v>53631420257</v>
      </c>
      <c r="Z15" s="136"/>
      <c r="AA15" s="113">
        <v>2.459957321482251E-2</v>
      </c>
    </row>
    <row r="16" spans="1:32" ht="30" customHeight="1" x14ac:dyDescent="0.45">
      <c r="A16" s="229" t="s">
        <v>113</v>
      </c>
      <c r="B16" s="229"/>
      <c r="C16" s="229"/>
      <c r="E16" s="61">
        <v>2116460</v>
      </c>
      <c r="F16" s="136"/>
      <c r="G16" s="61">
        <v>22314351962</v>
      </c>
      <c r="I16" s="61">
        <v>19229344955.82</v>
      </c>
      <c r="K16" s="61">
        <f>S16-E16</f>
        <v>300000</v>
      </c>
      <c r="L16" s="136"/>
      <c r="M16" s="61">
        <v>2495263630</v>
      </c>
      <c r="N16" s="136"/>
      <c r="O16" s="299">
        <v>0</v>
      </c>
      <c r="P16" s="300"/>
      <c r="Q16" s="301">
        <v>0</v>
      </c>
      <c r="R16" s="136"/>
      <c r="S16" s="61">
        <v>2416460</v>
      </c>
      <c r="T16" s="136"/>
      <c r="U16" s="61">
        <v>8780</v>
      </c>
      <c r="V16" s="136"/>
      <c r="W16" s="61">
        <v>24809615592</v>
      </c>
      <c r="X16" s="136"/>
      <c r="Y16" s="61">
        <v>21090280513</v>
      </c>
      <c r="Z16" s="136"/>
      <c r="AA16" s="113">
        <v>9.6736557994279923E-3</v>
      </c>
    </row>
    <row r="17" spans="1:27" ht="30" customHeight="1" x14ac:dyDescent="0.45">
      <c r="A17" s="229" t="s">
        <v>105</v>
      </c>
      <c r="B17" s="229"/>
      <c r="C17" s="229"/>
      <c r="E17" s="61">
        <v>20045419</v>
      </c>
      <c r="F17" s="136"/>
      <c r="G17" s="61">
        <v>107549610367</v>
      </c>
      <c r="I17" s="61">
        <v>101623358660.44501</v>
      </c>
      <c r="K17" s="61">
        <v>0</v>
      </c>
      <c r="L17" s="136"/>
      <c r="M17" s="61">
        <v>0</v>
      </c>
      <c r="N17" s="136"/>
      <c r="O17" s="299">
        <v>0</v>
      </c>
      <c r="P17" s="300"/>
      <c r="Q17" s="301">
        <v>0</v>
      </c>
      <c r="R17" s="136"/>
      <c r="S17" s="61">
        <v>20045419</v>
      </c>
      <c r="T17" s="136"/>
      <c r="U17" s="61">
        <v>6180</v>
      </c>
      <c r="V17" s="136"/>
      <c r="W17" s="61">
        <v>107549610367</v>
      </c>
      <c r="X17" s="136"/>
      <c r="Y17" s="61">
        <v>123143599318</v>
      </c>
      <c r="Z17" s="136"/>
      <c r="AA17" s="113">
        <v>5.6483307226318051E-2</v>
      </c>
    </row>
    <row r="18" spans="1:27" ht="30" customHeight="1" x14ac:dyDescent="0.45">
      <c r="A18" s="229" t="s">
        <v>104</v>
      </c>
      <c r="B18" s="229"/>
      <c r="C18" s="229"/>
      <c r="E18" s="61">
        <v>882441</v>
      </c>
      <c r="F18" s="136"/>
      <c r="G18" s="61">
        <v>16792101067</v>
      </c>
      <c r="I18" s="61">
        <v>16429777616.4165</v>
      </c>
      <c r="K18" s="61">
        <f>S18-E18</f>
        <v>100000</v>
      </c>
      <c r="L18" s="136"/>
      <c r="M18" s="61">
        <v>2169773952</v>
      </c>
      <c r="N18" s="136"/>
      <c r="O18" s="299">
        <v>0</v>
      </c>
      <c r="P18" s="300"/>
      <c r="Q18" s="301">
        <v>0</v>
      </c>
      <c r="R18" s="136"/>
      <c r="S18" s="61">
        <v>982441</v>
      </c>
      <c r="T18" s="136"/>
      <c r="U18" s="61">
        <v>22600</v>
      </c>
      <c r="V18" s="136"/>
      <c r="W18" s="61">
        <v>18961875019</v>
      </c>
      <c r="X18" s="136"/>
      <c r="Y18" s="61">
        <v>22071057759</v>
      </c>
      <c r="Z18" s="136"/>
      <c r="AA18" s="113">
        <v>1.012351712241356E-2</v>
      </c>
    </row>
    <row r="19" spans="1:27" ht="30" customHeight="1" x14ac:dyDescent="0.45">
      <c r="A19" s="229" t="s">
        <v>108</v>
      </c>
      <c r="B19" s="229"/>
      <c r="C19" s="229"/>
      <c r="E19" s="61">
        <v>12981715</v>
      </c>
      <c r="F19" s="136"/>
      <c r="G19" s="61">
        <v>54377884338</v>
      </c>
      <c r="I19" s="61">
        <v>52882533614.983498</v>
      </c>
      <c r="K19" s="61">
        <v>0</v>
      </c>
      <c r="L19" s="136"/>
      <c r="M19" s="61">
        <v>0</v>
      </c>
      <c r="N19" s="136"/>
      <c r="O19" s="299">
        <v>0</v>
      </c>
      <c r="P19" s="300"/>
      <c r="Q19" s="301">
        <v>0</v>
      </c>
      <c r="R19" s="136"/>
      <c r="S19" s="61">
        <v>12981715</v>
      </c>
      <c r="T19" s="136"/>
      <c r="U19" s="61">
        <v>4636</v>
      </c>
      <c r="V19" s="136"/>
      <c r="W19" s="61">
        <v>54377884338</v>
      </c>
      <c r="X19" s="136"/>
      <c r="Y19" s="61">
        <v>59825140517</v>
      </c>
      <c r="Z19" s="136"/>
      <c r="AA19" s="113">
        <v>2.7440498819214145E-2</v>
      </c>
    </row>
    <row r="20" spans="1:27" ht="30" customHeight="1" x14ac:dyDescent="0.45">
      <c r="A20" s="229" t="s">
        <v>100</v>
      </c>
      <c r="B20" s="229"/>
      <c r="C20" s="229"/>
      <c r="E20" s="61">
        <v>3500000</v>
      </c>
      <c r="F20" s="136"/>
      <c r="G20" s="61">
        <v>67177312860</v>
      </c>
      <c r="I20" s="61">
        <v>66208700250</v>
      </c>
      <c r="K20" s="61">
        <f>S20-E20</f>
        <v>300000</v>
      </c>
      <c r="L20" s="136"/>
      <c r="M20" s="61">
        <v>6125679345</v>
      </c>
      <c r="N20" s="136"/>
      <c r="O20" s="299">
        <v>0</v>
      </c>
      <c r="P20" s="300"/>
      <c r="Q20" s="301">
        <v>0</v>
      </c>
      <c r="R20" s="136"/>
      <c r="S20" s="61">
        <v>3800000</v>
      </c>
      <c r="T20" s="136"/>
      <c r="U20" s="61">
        <v>21930</v>
      </c>
      <c r="V20" s="136"/>
      <c r="W20" s="61">
        <v>73302992205</v>
      </c>
      <c r="X20" s="136"/>
      <c r="Y20" s="61">
        <v>82838162700</v>
      </c>
      <c r="Z20" s="136"/>
      <c r="AA20" s="113">
        <v>3.7996074662111093E-2</v>
      </c>
    </row>
    <row r="21" spans="1:27" ht="30" customHeight="1" x14ac:dyDescent="0.45">
      <c r="A21" s="229" t="s">
        <v>96</v>
      </c>
      <c r="B21" s="229"/>
      <c r="C21" s="229"/>
      <c r="E21" s="61">
        <v>5000000</v>
      </c>
      <c r="F21" s="136"/>
      <c r="G21" s="61">
        <v>7320639097</v>
      </c>
      <c r="I21" s="61">
        <v>6749599500</v>
      </c>
      <c r="K21" s="61">
        <f>S21-E21</f>
        <v>4000000</v>
      </c>
      <c r="L21" s="136"/>
      <c r="M21" s="61">
        <v>6325984768</v>
      </c>
      <c r="N21" s="136"/>
      <c r="O21" s="299">
        <v>0</v>
      </c>
      <c r="P21" s="300"/>
      <c r="Q21" s="301">
        <v>0</v>
      </c>
      <c r="R21" s="136"/>
      <c r="S21" s="61">
        <v>9000000</v>
      </c>
      <c r="T21" s="136"/>
      <c r="U21" s="61">
        <v>1675</v>
      </c>
      <c r="V21" s="136"/>
      <c r="W21" s="61">
        <v>13646623865</v>
      </c>
      <c r="X21" s="136"/>
      <c r="Y21" s="61">
        <v>14985303750</v>
      </c>
      <c r="Z21" s="136"/>
      <c r="AA21" s="113">
        <v>6.8734349188965451E-3</v>
      </c>
    </row>
    <row r="22" spans="1:27" ht="30" customHeight="1" x14ac:dyDescent="0.45">
      <c r="A22" s="229" t="s">
        <v>106</v>
      </c>
      <c r="B22" s="229"/>
      <c r="C22" s="229"/>
      <c r="E22" s="61">
        <v>263000</v>
      </c>
      <c r="F22" s="136"/>
      <c r="G22" s="61">
        <v>4841762281</v>
      </c>
      <c r="I22" s="61">
        <v>4588186882.5</v>
      </c>
      <c r="K22" s="61">
        <f>S22-E22</f>
        <v>100000</v>
      </c>
      <c r="L22" s="136"/>
      <c r="M22" s="61">
        <v>1619769374</v>
      </c>
      <c r="N22" s="136"/>
      <c r="O22" s="299">
        <v>0</v>
      </c>
      <c r="P22" s="300"/>
      <c r="Q22" s="301">
        <v>0</v>
      </c>
      <c r="R22" s="136"/>
      <c r="S22" s="61">
        <v>363000</v>
      </c>
      <c r="T22" s="136"/>
      <c r="U22" s="61">
        <v>17170</v>
      </c>
      <c r="V22" s="136"/>
      <c r="W22" s="61">
        <v>6461531655</v>
      </c>
      <c r="X22" s="136"/>
      <c r="Y22" s="61">
        <v>6195625376</v>
      </c>
      <c r="Z22" s="136"/>
      <c r="AA22" s="113">
        <v>2.8417994399212586E-3</v>
      </c>
    </row>
    <row r="23" spans="1:27" ht="30" customHeight="1" x14ac:dyDescent="0.45">
      <c r="A23" s="229" t="s">
        <v>99</v>
      </c>
      <c r="B23" s="229"/>
      <c r="C23" s="229"/>
      <c r="E23" s="61">
        <v>3596549</v>
      </c>
      <c r="F23" s="136"/>
      <c r="G23" s="61">
        <v>57416066559</v>
      </c>
      <c r="I23" s="61">
        <v>54771290852.454002</v>
      </c>
      <c r="K23" s="61">
        <f>S23-E23</f>
        <v>844838</v>
      </c>
      <c r="L23" s="136"/>
      <c r="M23" s="61">
        <v>13038622683</v>
      </c>
      <c r="N23" s="136"/>
      <c r="O23" s="299">
        <v>0</v>
      </c>
      <c r="P23" s="300"/>
      <c r="Q23" s="301">
        <v>0</v>
      </c>
      <c r="R23" s="136"/>
      <c r="S23" s="61">
        <v>4441387</v>
      </c>
      <c r="T23" s="136"/>
      <c r="U23" s="61">
        <v>15190</v>
      </c>
      <c r="V23" s="136"/>
      <c r="W23" s="61">
        <v>70454689242</v>
      </c>
      <c r="X23" s="136"/>
      <c r="Y23" s="61">
        <v>67063253752</v>
      </c>
      <c r="Z23" s="136"/>
      <c r="AA23" s="113">
        <v>3.0760464906413161E-2</v>
      </c>
    </row>
    <row r="24" spans="1:27" ht="30" customHeight="1" x14ac:dyDescent="0.45">
      <c r="A24" s="229" t="s">
        <v>94</v>
      </c>
      <c r="B24" s="229"/>
      <c r="C24" s="229"/>
      <c r="E24" s="61">
        <v>9332802</v>
      </c>
      <c r="F24" s="136"/>
      <c r="G24" s="61">
        <v>83634408181</v>
      </c>
      <c r="I24" s="61">
        <v>81918310242.123001</v>
      </c>
      <c r="K24" s="61">
        <f>S24-E24</f>
        <v>33837</v>
      </c>
      <c r="L24" s="136"/>
      <c r="M24" s="61">
        <v>311927964</v>
      </c>
      <c r="N24" s="136"/>
      <c r="O24" s="299">
        <v>0</v>
      </c>
      <c r="P24" s="300"/>
      <c r="Q24" s="301">
        <v>0</v>
      </c>
      <c r="R24" s="136"/>
      <c r="S24" s="61">
        <v>9366639</v>
      </c>
      <c r="T24" s="136"/>
      <c r="U24" s="61">
        <v>9960</v>
      </c>
      <c r="V24" s="136"/>
      <c r="W24" s="61">
        <v>83946336145</v>
      </c>
      <c r="X24" s="136"/>
      <c r="Y24" s="61">
        <v>92736638680</v>
      </c>
      <c r="Z24" s="136"/>
      <c r="AA24" s="113">
        <v>4.2536291636010651E-2</v>
      </c>
    </row>
    <row r="25" spans="1:27" ht="30" customHeight="1" x14ac:dyDescent="0.45">
      <c r="A25" s="229" t="s">
        <v>111</v>
      </c>
      <c r="B25" s="229"/>
      <c r="C25" s="229"/>
      <c r="E25" s="61">
        <v>220491</v>
      </c>
      <c r="F25" s="136"/>
      <c r="G25" s="61">
        <v>2083111357</v>
      </c>
      <c r="I25" s="61">
        <v>2167681086.8594999</v>
      </c>
      <c r="K25" s="61">
        <f>S25-E25</f>
        <v>200000</v>
      </c>
      <c r="L25" s="136"/>
      <c r="M25" s="61">
        <v>2136137841</v>
      </c>
      <c r="N25" s="136"/>
      <c r="O25" s="299">
        <v>0</v>
      </c>
      <c r="P25" s="300"/>
      <c r="Q25" s="301">
        <v>0</v>
      </c>
      <c r="R25" s="136"/>
      <c r="S25" s="61">
        <v>420491</v>
      </c>
      <c r="T25" s="136"/>
      <c r="U25" s="61">
        <v>11050</v>
      </c>
      <c r="V25" s="136"/>
      <c r="W25" s="61">
        <v>4219249198</v>
      </c>
      <c r="X25" s="136"/>
      <c r="Y25" s="61">
        <v>4618779318</v>
      </c>
      <c r="Z25" s="136"/>
      <c r="AA25" s="113">
        <v>2.1185342370533111E-3</v>
      </c>
    </row>
    <row r="26" spans="1:27" ht="30" customHeight="1" x14ac:dyDescent="0.45">
      <c r="A26" s="229" t="s">
        <v>98</v>
      </c>
      <c r="B26" s="229"/>
      <c r="C26" s="229"/>
      <c r="E26" s="61">
        <v>17267418</v>
      </c>
      <c r="F26" s="136"/>
      <c r="G26" s="61">
        <v>62554487125</v>
      </c>
      <c r="I26" s="61">
        <v>57261362014.634399</v>
      </c>
      <c r="K26" s="61">
        <v>0</v>
      </c>
      <c r="L26" s="136"/>
      <c r="M26" s="61">
        <v>0</v>
      </c>
      <c r="N26" s="136"/>
      <c r="O26" s="299">
        <v>0</v>
      </c>
      <c r="P26" s="300"/>
      <c r="Q26" s="301">
        <v>0</v>
      </c>
      <c r="R26" s="136"/>
      <c r="S26" s="61">
        <v>17267418</v>
      </c>
      <c r="T26" s="136"/>
      <c r="U26" s="61">
        <v>3918</v>
      </c>
      <c r="V26" s="136"/>
      <c r="W26" s="61">
        <v>62554487125</v>
      </c>
      <c r="X26" s="136"/>
      <c r="Y26" s="61">
        <v>67251203949</v>
      </c>
      <c r="Z26" s="136"/>
      <c r="AA26" s="113">
        <v>3.084667359918479E-2</v>
      </c>
    </row>
    <row r="27" spans="1:27" ht="30" customHeight="1" x14ac:dyDescent="0.45">
      <c r="A27" s="229" t="s">
        <v>109</v>
      </c>
      <c r="B27" s="229"/>
      <c r="C27" s="229"/>
      <c r="E27" s="61">
        <v>200000</v>
      </c>
      <c r="F27" s="136"/>
      <c r="G27" s="61">
        <v>1583468071</v>
      </c>
      <c r="I27" s="61">
        <v>1453301100</v>
      </c>
      <c r="K27" s="61">
        <f>S27-E27</f>
        <v>400000</v>
      </c>
      <c r="L27" s="136"/>
      <c r="M27" s="61">
        <v>2895184225</v>
      </c>
      <c r="N27" s="136"/>
      <c r="O27" s="299">
        <v>0</v>
      </c>
      <c r="P27" s="300"/>
      <c r="Q27" s="301">
        <v>0</v>
      </c>
      <c r="R27" s="136"/>
      <c r="S27" s="61">
        <v>600000</v>
      </c>
      <c r="T27" s="136"/>
      <c r="U27" s="61">
        <v>7270</v>
      </c>
      <c r="V27" s="136"/>
      <c r="W27" s="61">
        <v>4478652296</v>
      </c>
      <c r="X27" s="136"/>
      <c r="Y27" s="61">
        <v>4336046100</v>
      </c>
      <c r="Z27" s="136"/>
      <c r="AA27" s="113">
        <v>1.9888506213085726E-3</v>
      </c>
    </row>
    <row r="28" spans="1:27" ht="30" customHeight="1" x14ac:dyDescent="0.45">
      <c r="A28" s="229" t="s">
        <v>102</v>
      </c>
      <c r="B28" s="229"/>
      <c r="C28" s="229"/>
      <c r="E28" s="61">
        <v>3042681</v>
      </c>
      <c r="F28" s="136"/>
      <c r="G28" s="61">
        <v>18511328829</v>
      </c>
      <c r="I28" s="61">
        <v>17330826485.3265</v>
      </c>
      <c r="K28" s="61">
        <f>S28-E28</f>
        <v>100000</v>
      </c>
      <c r="L28" s="136"/>
      <c r="M28" s="61">
        <v>614569779</v>
      </c>
      <c r="N28" s="136"/>
      <c r="O28" s="299">
        <v>0</v>
      </c>
      <c r="P28" s="300"/>
      <c r="Q28" s="301">
        <v>0</v>
      </c>
      <c r="R28" s="136"/>
      <c r="S28" s="61">
        <v>3142681</v>
      </c>
      <c r="T28" s="136"/>
      <c r="U28" s="61">
        <v>6530</v>
      </c>
      <c r="V28" s="136"/>
      <c r="W28" s="61">
        <v>19125898608</v>
      </c>
      <c r="X28" s="136"/>
      <c r="Y28" s="61">
        <v>20399602774</v>
      </c>
      <c r="Z28" s="136"/>
      <c r="AA28" s="113">
        <v>9.3568568497272159E-3</v>
      </c>
    </row>
    <row r="29" spans="1:27" ht="30" customHeight="1" x14ac:dyDescent="0.45">
      <c r="A29" s="229" t="s">
        <v>115</v>
      </c>
      <c r="B29" s="229"/>
      <c r="C29" s="229"/>
      <c r="E29" s="61">
        <v>1492879</v>
      </c>
      <c r="F29" s="136"/>
      <c r="G29" s="61">
        <v>7124743202</v>
      </c>
      <c r="I29" s="61">
        <v>6507324082.2307501</v>
      </c>
      <c r="K29" s="61">
        <v>0</v>
      </c>
      <c r="L29" s="136"/>
      <c r="M29" s="61">
        <v>0</v>
      </c>
      <c r="N29" s="136"/>
      <c r="O29" s="299">
        <v>0</v>
      </c>
      <c r="P29" s="300"/>
      <c r="Q29" s="301">
        <v>0</v>
      </c>
      <c r="R29" s="136"/>
      <c r="S29" s="61">
        <v>1492879</v>
      </c>
      <c r="T29" s="136"/>
      <c r="U29" s="61">
        <v>4607</v>
      </c>
      <c r="V29" s="136"/>
      <c r="W29" s="61">
        <v>7124743202</v>
      </c>
      <c r="X29" s="136"/>
      <c r="Y29" s="61">
        <v>6836771276</v>
      </c>
      <c r="Z29" s="136"/>
      <c r="AA29" s="113">
        <v>3.1358792057162867E-3</v>
      </c>
    </row>
    <row r="30" spans="1:27" ht="30" customHeight="1" x14ac:dyDescent="0.45">
      <c r="A30" s="229" t="s">
        <v>95</v>
      </c>
      <c r="B30" s="229"/>
      <c r="C30" s="229"/>
      <c r="E30" s="61">
        <v>2240879</v>
      </c>
      <c r="F30" s="136"/>
      <c r="G30" s="61">
        <v>28288309030</v>
      </c>
      <c r="I30" s="61">
        <v>26463243747.006001</v>
      </c>
      <c r="K30" s="61">
        <f>S30-E30</f>
        <v>100000</v>
      </c>
      <c r="L30" s="136"/>
      <c r="M30" s="61">
        <v>1210097759</v>
      </c>
      <c r="N30" s="136"/>
      <c r="O30" s="299">
        <v>0</v>
      </c>
      <c r="P30" s="300"/>
      <c r="Q30" s="301">
        <v>0</v>
      </c>
      <c r="R30" s="136"/>
      <c r="S30" s="61">
        <v>2340879</v>
      </c>
      <c r="T30" s="136"/>
      <c r="U30" s="61">
        <v>12080</v>
      </c>
      <c r="V30" s="136"/>
      <c r="W30" s="61">
        <v>29498406789</v>
      </c>
      <c r="X30" s="136"/>
      <c r="Y30" s="61">
        <v>28109565301</v>
      </c>
      <c r="Z30" s="136"/>
      <c r="AA30" s="113">
        <v>1.2893250008021764E-2</v>
      </c>
    </row>
    <row r="31" spans="1:27" ht="30" customHeight="1" x14ac:dyDescent="0.45">
      <c r="A31" s="229" t="s">
        <v>117</v>
      </c>
      <c r="B31" s="229"/>
      <c r="C31" s="229"/>
      <c r="E31" s="61">
        <v>400000</v>
      </c>
      <c r="F31" s="136"/>
      <c r="G31" s="61">
        <v>6350888112</v>
      </c>
      <c r="I31" s="61">
        <v>6306253200</v>
      </c>
      <c r="K31" s="61">
        <f>S31-E31</f>
        <v>135013</v>
      </c>
      <c r="L31" s="136"/>
      <c r="M31" s="61">
        <v>2236538715</v>
      </c>
      <c r="N31" s="136"/>
      <c r="O31" s="299">
        <v>0</v>
      </c>
      <c r="P31" s="300"/>
      <c r="Q31" s="301">
        <v>0</v>
      </c>
      <c r="R31" s="136"/>
      <c r="S31" s="61">
        <v>535013</v>
      </c>
      <c r="T31" s="136"/>
      <c r="U31" s="61">
        <v>16790</v>
      </c>
      <c r="V31" s="136"/>
      <c r="W31" s="61">
        <v>8857426827</v>
      </c>
      <c r="X31" s="136"/>
      <c r="Y31" s="61">
        <v>8929420204</v>
      </c>
      <c r="Z31" s="136"/>
      <c r="AA31" s="113">
        <v>4.0957320358403753E-3</v>
      </c>
    </row>
    <row r="32" spans="1:27" ht="30" customHeight="1" x14ac:dyDescent="0.45">
      <c r="A32" s="229" t="s">
        <v>107</v>
      </c>
      <c r="B32" s="229"/>
      <c r="C32" s="229"/>
      <c r="E32" s="61">
        <v>5911638</v>
      </c>
      <c r="F32" s="136"/>
      <c r="G32" s="61">
        <v>42620455981</v>
      </c>
      <c r="I32" s="61">
        <v>37256780199.725998</v>
      </c>
      <c r="K32" s="61">
        <v>0</v>
      </c>
      <c r="L32" s="136"/>
      <c r="M32" s="61">
        <v>0</v>
      </c>
      <c r="N32" s="136"/>
      <c r="O32" s="299">
        <v>0</v>
      </c>
      <c r="P32" s="300"/>
      <c r="Q32" s="301">
        <v>0</v>
      </c>
      <c r="R32" s="136"/>
      <c r="S32" s="61">
        <v>5911638</v>
      </c>
      <c r="T32" s="136"/>
      <c r="U32" s="61">
        <v>7100</v>
      </c>
      <c r="V32" s="136"/>
      <c r="W32" s="61">
        <v>42620455981</v>
      </c>
      <c r="X32" s="136"/>
      <c r="Y32" s="61">
        <v>41722892653</v>
      </c>
      <c r="Z32" s="136"/>
      <c r="AA32" s="113">
        <v>1.9137389008781508E-2</v>
      </c>
    </row>
    <row r="33" spans="1:27" ht="30" customHeight="1" x14ac:dyDescent="0.45">
      <c r="A33" s="229" t="s">
        <v>118</v>
      </c>
      <c r="B33" s="229"/>
      <c r="C33" s="229"/>
      <c r="E33" s="61">
        <v>1200000</v>
      </c>
      <c r="F33" s="136"/>
      <c r="G33" s="61">
        <v>7456822753</v>
      </c>
      <c r="I33" s="61">
        <v>6715801800</v>
      </c>
      <c r="K33" s="61">
        <v>0</v>
      </c>
      <c r="L33" s="136"/>
      <c r="M33" s="61">
        <v>0</v>
      </c>
      <c r="N33" s="136"/>
      <c r="O33" s="299">
        <v>-400000</v>
      </c>
      <c r="P33" s="300"/>
      <c r="Q33" s="301">
        <v>2612363429</v>
      </c>
      <c r="R33" s="136"/>
      <c r="S33" s="61">
        <f>E33+O33</f>
        <v>800000</v>
      </c>
      <c r="T33" s="136"/>
      <c r="U33" s="61">
        <v>6570</v>
      </c>
      <c r="V33" s="136"/>
      <c r="W33" s="61">
        <v>4971215169</v>
      </c>
      <c r="X33" s="136"/>
      <c r="Y33" s="61">
        <v>5224726800</v>
      </c>
      <c r="Z33" s="136"/>
      <c r="AA33" s="113">
        <v>2.3964692493346762E-3</v>
      </c>
    </row>
    <row r="34" spans="1:27" ht="30" customHeight="1" x14ac:dyDescent="0.45">
      <c r="A34" s="229" t="s">
        <v>116</v>
      </c>
      <c r="B34" s="229"/>
      <c r="C34" s="229"/>
      <c r="E34" s="61">
        <v>910000</v>
      </c>
      <c r="F34" s="136"/>
      <c r="G34" s="61">
        <v>3326546017</v>
      </c>
      <c r="I34" s="61">
        <v>3654525420</v>
      </c>
      <c r="K34" s="61">
        <v>0</v>
      </c>
      <c r="L34" s="136"/>
      <c r="M34" s="61">
        <v>0</v>
      </c>
      <c r="N34" s="136"/>
      <c r="O34" s="299">
        <v>0</v>
      </c>
      <c r="P34" s="300"/>
      <c r="Q34" s="301">
        <v>0</v>
      </c>
      <c r="R34" s="136"/>
      <c r="S34" s="61">
        <v>910000</v>
      </c>
      <c r="T34" s="136"/>
      <c r="U34" s="61">
        <v>4021</v>
      </c>
      <c r="V34" s="136"/>
      <c r="W34" s="61">
        <v>3326546017</v>
      </c>
      <c r="X34" s="136"/>
      <c r="Y34" s="61">
        <v>3637338296</v>
      </c>
      <c r="Z34" s="136"/>
      <c r="AA34" s="113">
        <v>1.6683684543642339E-3</v>
      </c>
    </row>
    <row r="35" spans="1:27" ht="30" customHeight="1" x14ac:dyDescent="0.45">
      <c r="A35" s="229" t="s">
        <v>123</v>
      </c>
      <c r="B35" s="229"/>
      <c r="C35" s="229"/>
      <c r="E35" s="61">
        <v>25790956</v>
      </c>
      <c r="F35" s="136"/>
      <c r="G35" s="61">
        <v>108439571986.31093</v>
      </c>
      <c r="I35" s="61">
        <v>93038486817.022095</v>
      </c>
      <c r="K35" s="61">
        <f>S35-E35</f>
        <v>6900000</v>
      </c>
      <c r="L35" s="136"/>
      <c r="M35" s="61">
        <v>29564916253</v>
      </c>
      <c r="N35" s="136"/>
      <c r="O35" s="299">
        <v>0</v>
      </c>
      <c r="P35" s="300"/>
      <c r="Q35" s="301">
        <v>0</v>
      </c>
      <c r="R35" s="136"/>
      <c r="S35" s="61">
        <v>32690956</v>
      </c>
      <c r="T35" s="136"/>
      <c r="U35" s="61">
        <v>4493</v>
      </c>
      <c r="V35" s="136"/>
      <c r="W35" s="61">
        <v>138831071293</v>
      </c>
      <c r="X35" s="136"/>
      <c r="Y35" s="61">
        <v>146006526539</v>
      </c>
      <c r="Z35" s="136"/>
      <c r="AA35" s="113">
        <v>6.6970037754487136E-2</v>
      </c>
    </row>
    <row r="36" spans="1:27" ht="30" customHeight="1" x14ac:dyDescent="0.45">
      <c r="A36" s="229" t="s">
        <v>122</v>
      </c>
      <c r="B36" s="229"/>
      <c r="C36" s="229"/>
      <c r="E36" s="61">
        <v>650000</v>
      </c>
      <c r="F36" s="136"/>
      <c r="G36" s="61">
        <v>35312576089.470589</v>
      </c>
      <c r="I36" s="61">
        <v>31356810225</v>
      </c>
      <c r="K36" s="61">
        <f>S36-E36</f>
        <v>50000</v>
      </c>
      <c r="L36" s="136"/>
      <c r="M36" s="61">
        <v>2498232984</v>
      </c>
      <c r="N36" s="136"/>
      <c r="O36" s="299">
        <v>0</v>
      </c>
      <c r="P36" s="300"/>
      <c r="Q36" s="301">
        <v>0</v>
      </c>
      <c r="R36" s="136"/>
      <c r="S36" s="61">
        <v>700000</v>
      </c>
      <c r="T36" s="136"/>
      <c r="U36" s="61">
        <v>51310</v>
      </c>
      <c r="V36" s="136"/>
      <c r="W36" s="61">
        <v>35814604356</v>
      </c>
      <c r="X36" s="136"/>
      <c r="Y36" s="61">
        <v>35703293850</v>
      </c>
      <c r="Z36" s="136"/>
      <c r="AA36" s="113">
        <v>1.6376329153035305E-2</v>
      </c>
    </row>
    <row r="37" spans="1:27" ht="30" customHeight="1" x14ac:dyDescent="0.45">
      <c r="A37" s="229" t="s">
        <v>121</v>
      </c>
      <c r="B37" s="229"/>
      <c r="C37" s="229"/>
      <c r="E37" s="61">
        <v>29440000</v>
      </c>
      <c r="F37" s="136"/>
      <c r="G37" s="61">
        <v>216322526016.42105</v>
      </c>
      <c r="I37" s="61">
        <v>192738183552</v>
      </c>
      <c r="K37" s="61">
        <f>S37-E37</f>
        <v>2944557</v>
      </c>
      <c r="L37" s="136"/>
      <c r="M37" s="61">
        <v>20752606182</v>
      </c>
      <c r="N37" s="136"/>
      <c r="O37" s="299">
        <v>0</v>
      </c>
      <c r="P37" s="300"/>
      <c r="Q37" s="301">
        <v>0</v>
      </c>
      <c r="R37" s="136"/>
      <c r="S37" s="61">
        <v>32384557</v>
      </c>
      <c r="T37" s="136"/>
      <c r="U37" s="61">
        <v>7930</v>
      </c>
      <c r="V37" s="136"/>
      <c r="W37" s="61">
        <v>231872717068</v>
      </c>
      <c r="X37" s="136"/>
      <c r="Y37" s="61">
        <v>255281520265</v>
      </c>
      <c r="Z37" s="136"/>
      <c r="AA37" s="113">
        <v>0.11709211536926284</v>
      </c>
    </row>
    <row r="38" spans="1:27" ht="30" customHeight="1" x14ac:dyDescent="0.45">
      <c r="A38" s="74" t="s">
        <v>120</v>
      </c>
      <c r="B38" s="74"/>
      <c r="C38" s="74"/>
      <c r="E38" s="61">
        <v>1662913</v>
      </c>
      <c r="F38" s="136"/>
      <c r="G38" s="61">
        <v>88723367284.968475</v>
      </c>
      <c r="I38" s="61">
        <v>79262245113.817505</v>
      </c>
      <c r="K38" s="61">
        <f>S38-E38</f>
        <v>50000</v>
      </c>
      <c r="L38" s="136"/>
      <c r="M38" s="61">
        <v>2636414905</v>
      </c>
      <c r="N38" s="136"/>
      <c r="O38" s="299">
        <v>0</v>
      </c>
      <c r="P38" s="300"/>
      <c r="Q38" s="301">
        <v>0</v>
      </c>
      <c r="R38" s="136"/>
      <c r="S38" s="61">
        <v>1712913</v>
      </c>
      <c r="T38" s="136"/>
      <c r="U38" s="61">
        <v>53700</v>
      </c>
      <c r="V38" s="136"/>
      <c r="W38" s="61">
        <v>91418276888</v>
      </c>
      <c r="X38" s="136"/>
      <c r="Y38" s="61">
        <v>91436126703</v>
      </c>
      <c r="Z38" s="136"/>
      <c r="AA38" s="113">
        <v>4.1939774903064546E-2</v>
      </c>
    </row>
    <row r="39" spans="1:27" ht="30" customHeight="1" x14ac:dyDescent="0.45">
      <c r="A39" s="74" t="s">
        <v>138</v>
      </c>
      <c r="B39" s="74"/>
      <c r="E39" s="61">
        <v>27031486</v>
      </c>
      <c r="F39" s="136"/>
      <c r="G39" s="61">
        <v>144110438040</v>
      </c>
      <c r="I39" s="61">
        <v>135965482211</v>
      </c>
      <c r="K39" s="61">
        <f>S39-E39</f>
        <v>5200000</v>
      </c>
      <c r="L39" s="136"/>
      <c r="M39" s="61">
        <v>33543088877</v>
      </c>
      <c r="N39" s="136"/>
      <c r="O39" s="299">
        <v>0</v>
      </c>
      <c r="P39" s="300"/>
      <c r="Q39" s="301">
        <v>0</v>
      </c>
      <c r="R39" s="136"/>
      <c r="S39" s="61">
        <v>32231486</v>
      </c>
      <c r="T39" s="136"/>
      <c r="U39" s="61">
        <v>5660</v>
      </c>
      <c r="V39" s="136"/>
      <c r="W39" s="61">
        <v>177653526917</v>
      </c>
      <c r="X39" s="136"/>
      <c r="Y39" s="61">
        <v>186971074006</v>
      </c>
      <c r="Z39" s="136"/>
      <c r="AA39" s="113">
        <v>8.5759590218278392E-2</v>
      </c>
    </row>
    <row r="40" spans="1:27" ht="30" customHeight="1" x14ac:dyDescent="0.45">
      <c r="A40" s="74" t="s">
        <v>144</v>
      </c>
      <c r="B40" s="74"/>
      <c r="E40" s="61">
        <v>0</v>
      </c>
      <c r="F40" s="136"/>
      <c r="G40" s="61">
        <v>0</v>
      </c>
      <c r="I40" s="61">
        <v>0</v>
      </c>
      <c r="K40" s="61">
        <v>75</v>
      </c>
      <c r="L40" s="136"/>
      <c r="M40" s="61">
        <v>4112010</v>
      </c>
      <c r="N40" s="136"/>
      <c r="O40" s="299"/>
      <c r="P40" s="300"/>
      <c r="Q40" s="301"/>
      <c r="R40" s="136"/>
      <c r="S40" s="61">
        <v>75</v>
      </c>
      <c r="T40" s="136"/>
      <c r="U40" s="61">
        <v>83990</v>
      </c>
      <c r="V40" s="136"/>
      <c r="W40" s="61">
        <v>4112010</v>
      </c>
      <c r="X40" s="136"/>
      <c r="Y40" s="61">
        <v>6261769</v>
      </c>
      <c r="Z40" s="136"/>
      <c r="AA40" s="113">
        <v>2.8721380905384651E-6</v>
      </c>
    </row>
    <row r="41" spans="1:27" ht="30" customHeight="1" x14ac:dyDescent="0.45">
      <c r="A41" s="74" t="s">
        <v>149</v>
      </c>
      <c r="B41" s="74"/>
      <c r="E41" s="61">
        <v>0</v>
      </c>
      <c r="F41" s="136"/>
      <c r="G41" s="61">
        <v>0</v>
      </c>
      <c r="I41" s="61">
        <v>0</v>
      </c>
      <c r="K41" s="61">
        <v>16181094</v>
      </c>
      <c r="L41" s="136"/>
      <c r="M41" s="61">
        <v>63796477505</v>
      </c>
      <c r="N41" s="136"/>
      <c r="O41" s="304">
        <v>-6952997</v>
      </c>
      <c r="P41" s="300"/>
      <c r="Q41" s="301">
        <v>27142180856</v>
      </c>
      <c r="R41" s="136"/>
      <c r="S41" s="61">
        <v>9228097</v>
      </c>
      <c r="T41" s="136"/>
      <c r="U41" s="61">
        <v>4064</v>
      </c>
      <c r="V41" s="136"/>
      <c r="W41" s="61">
        <v>36383206392</v>
      </c>
      <c r="X41" s="136"/>
      <c r="Y41" s="61">
        <v>3729843440</v>
      </c>
      <c r="Z41" s="136"/>
      <c r="AA41" s="113">
        <v>1.7107985643943461E-3</v>
      </c>
    </row>
    <row r="42" spans="1:27" ht="30" customHeight="1" thickBot="1" x14ac:dyDescent="0.5">
      <c r="E42" s="65">
        <f>SUM(E9:E41)</f>
        <v>356343431</v>
      </c>
      <c r="F42" s="308">
        <f t="shared" ref="F42:Z42" si="0">SUM(F9:F41)</f>
        <v>0</v>
      </c>
      <c r="G42" s="65">
        <f t="shared" si="0"/>
        <v>1697665369476.1714</v>
      </c>
      <c r="H42" s="308">
        <f t="shared" si="0"/>
        <v>0</v>
      </c>
      <c r="I42" s="65">
        <f t="shared" si="0"/>
        <v>1574285626720.9927</v>
      </c>
      <c r="J42" s="308">
        <f t="shared" si="0"/>
        <v>0</v>
      </c>
      <c r="K42" s="65">
        <f t="shared" si="0"/>
        <v>43679900</v>
      </c>
      <c r="L42" s="308">
        <f t="shared" si="0"/>
        <v>0</v>
      </c>
      <c r="M42" s="65">
        <f t="shared" si="0"/>
        <v>205154914446</v>
      </c>
      <c r="N42" s="308">
        <f t="shared" si="0"/>
        <v>0</v>
      </c>
      <c r="O42" s="305">
        <f t="shared" si="0"/>
        <v>-8943483</v>
      </c>
      <c r="P42" s="308">
        <f t="shared" si="0"/>
        <v>0</v>
      </c>
      <c r="Q42" s="65">
        <f t="shared" si="0"/>
        <v>38345062954</v>
      </c>
      <c r="R42" s="308">
        <f t="shared" si="0"/>
        <v>0</v>
      </c>
      <c r="S42" s="65">
        <f t="shared" si="0"/>
        <v>391079848</v>
      </c>
      <c r="T42" s="308">
        <f t="shared" si="0"/>
        <v>0</v>
      </c>
      <c r="U42" s="65">
        <f t="shared" si="0"/>
        <v>423936</v>
      </c>
      <c r="V42" s="308">
        <f t="shared" si="0"/>
        <v>0</v>
      </c>
      <c r="W42" s="65">
        <f t="shared" si="0"/>
        <v>1867319964159</v>
      </c>
      <c r="X42" s="308">
        <f t="shared" si="0"/>
        <v>0</v>
      </c>
      <c r="Y42" s="309">
        <f t="shared" si="0"/>
        <v>1923871062381</v>
      </c>
      <c r="Z42" s="308">
        <f t="shared" si="0"/>
        <v>0</v>
      </c>
      <c r="AA42" s="149">
        <f>SUM(AA9:AA41)</f>
        <v>0.88243807134200791</v>
      </c>
    </row>
    <row r="43" spans="1:27" ht="30" customHeight="1" thickTop="1" x14ac:dyDescent="0.45"/>
  </sheetData>
  <mergeCells count="48">
    <mergeCell ref="Y7:Y8"/>
    <mergeCell ref="A1:AA1"/>
    <mergeCell ref="A2:AA2"/>
    <mergeCell ref="A3:AA3"/>
    <mergeCell ref="E6:I6"/>
    <mergeCell ref="K6:Q6"/>
    <mergeCell ref="S6:AA6"/>
    <mergeCell ref="A4:Y4"/>
    <mergeCell ref="A5:Y5"/>
    <mergeCell ref="AA7:AA8"/>
    <mergeCell ref="O7:Q7"/>
    <mergeCell ref="K7:M7"/>
    <mergeCell ref="W7:W8"/>
    <mergeCell ref="E7:E8"/>
    <mergeCell ref="G7:G8"/>
    <mergeCell ref="S7:S8"/>
    <mergeCell ref="U7:U8"/>
    <mergeCell ref="I7:I8"/>
    <mergeCell ref="A9:C9"/>
    <mergeCell ref="A10:C10"/>
    <mergeCell ref="A7:C8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29:C29"/>
    <mergeCell ref="A27:C27"/>
    <mergeCell ref="A36:C36"/>
    <mergeCell ref="A37:C37"/>
    <mergeCell ref="A30:C30"/>
    <mergeCell ref="A31:C31"/>
    <mergeCell ref="A33:C33"/>
    <mergeCell ref="A34:C34"/>
    <mergeCell ref="A35:C35"/>
    <mergeCell ref="A32:C32"/>
  </mergeCells>
  <conditionalFormatting sqref="AA4 A4">
    <cfRule type="duplicateValues" dxfId="1" priority="2"/>
  </conditionalFormatting>
  <conditionalFormatting sqref="AA5 A5">
    <cfRule type="duplicateValues" dxfId="0" priority="1"/>
  </conditionalFormatting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P16"/>
  <sheetViews>
    <sheetView rightToLeft="1" view="pageBreakPreview" zoomScaleNormal="91" zoomScaleSheetLayoutView="100" workbookViewId="0">
      <selection activeCell="P6" sqref="P6:T6"/>
    </sheetView>
  </sheetViews>
  <sheetFormatPr defaultRowHeight="12.75" x14ac:dyDescent="0.2"/>
  <cols>
    <col min="1" max="1" width="6.42578125" bestFit="1" customWidth="1"/>
    <col min="2" max="2" width="22.42578125" customWidth="1"/>
    <col min="3" max="3" width="1.28515625" customWidth="1"/>
    <col min="4" max="4" width="12.140625" customWidth="1"/>
    <col min="5" max="5" width="1.28515625" customWidth="1"/>
    <col min="6" max="6" width="16" customWidth="1"/>
    <col min="7" max="7" width="1.28515625" customWidth="1"/>
    <col min="8" max="8" width="15.5703125" customWidth="1"/>
    <col min="9" max="9" width="1.28515625" customWidth="1"/>
    <col min="10" max="10" width="12.85546875" customWidth="1"/>
    <col min="11" max="11" width="1.28515625" customWidth="1"/>
    <col min="12" max="12" width="12.85546875" customWidth="1"/>
    <col min="13" max="13" width="1.28515625" customWidth="1"/>
    <col min="14" max="14" width="11.85546875" customWidth="1"/>
    <col min="15" max="15" width="1.28515625" customWidth="1"/>
    <col min="16" max="16" width="8.5703125" customWidth="1"/>
    <col min="17" max="17" width="1.28515625" customWidth="1"/>
    <col min="18" max="18" width="17.5703125" customWidth="1"/>
    <col min="19" max="19" width="1.28515625" customWidth="1"/>
    <col min="20" max="20" width="17" bestFit="1" customWidth="1"/>
    <col min="21" max="21" width="1.28515625" customWidth="1"/>
    <col min="22" max="22" width="10.7109375" customWidth="1"/>
    <col min="23" max="23" width="1.28515625" customWidth="1"/>
    <col min="24" max="24" width="17" bestFit="1" customWidth="1"/>
    <col min="25" max="25" width="1.28515625" customWidth="1"/>
    <col min="26" max="26" width="12.85546875" customWidth="1"/>
    <col min="27" max="27" width="1.28515625" customWidth="1"/>
    <col min="28" max="28" width="17.7109375" customWidth="1"/>
    <col min="29" max="29" width="1.28515625" customWidth="1"/>
    <col min="30" max="30" width="10.28515625" customWidth="1"/>
    <col min="31" max="31" width="1.28515625" customWidth="1"/>
    <col min="32" max="32" width="14.5703125" customWidth="1"/>
    <col min="33" max="33" width="1.28515625" customWidth="1"/>
    <col min="34" max="34" width="17.5703125" customWidth="1"/>
    <col min="35" max="35" width="1.28515625" customWidth="1"/>
    <col min="36" max="36" width="17.5703125" customWidth="1"/>
    <col min="37" max="37" width="1.28515625" customWidth="1"/>
    <col min="38" max="38" width="19.5703125" customWidth="1"/>
    <col min="39" max="39" width="0.28515625" customWidth="1"/>
    <col min="40" max="40" width="9.140625" customWidth="1"/>
    <col min="41" max="41" width="26.28515625" style="120" bestFit="1" customWidth="1"/>
    <col min="42" max="42" width="21.140625" bestFit="1" customWidth="1"/>
  </cols>
  <sheetData>
    <row r="1" spans="1:42" s="9" customFormat="1" ht="30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O1" s="117"/>
    </row>
    <row r="2" spans="1:42" s="9" customFormat="1" ht="30" customHeight="1" x14ac:dyDescent="0.2">
      <c r="A2" s="235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O2" s="117"/>
    </row>
    <row r="3" spans="1:42" s="9" customFormat="1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O3" s="117"/>
    </row>
    <row r="4" spans="1:42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O4" s="117"/>
    </row>
    <row r="5" spans="1:42" s="10" customFormat="1" ht="30" customHeight="1" x14ac:dyDescent="0.2">
      <c r="A5" s="242" t="s">
        <v>70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O5" s="118"/>
    </row>
    <row r="6" spans="1:42" s="9" customFormat="1" ht="30" customHeight="1" x14ac:dyDescent="0.2">
      <c r="A6" s="230" t="s">
        <v>19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98"/>
      <c r="P6" s="241" t="s">
        <v>90</v>
      </c>
      <c r="Q6" s="241"/>
      <c r="R6" s="241"/>
      <c r="S6" s="241"/>
      <c r="T6" s="241"/>
      <c r="V6" s="241" t="s">
        <v>1</v>
      </c>
      <c r="W6" s="241"/>
      <c r="X6" s="241"/>
      <c r="Y6" s="241"/>
      <c r="Z6" s="241"/>
      <c r="AA6" s="241"/>
      <c r="AB6" s="241"/>
      <c r="AD6" s="241" t="s">
        <v>145</v>
      </c>
      <c r="AE6" s="241"/>
      <c r="AF6" s="241"/>
      <c r="AG6" s="241"/>
      <c r="AH6" s="241"/>
      <c r="AI6" s="241"/>
      <c r="AJ6" s="241"/>
      <c r="AK6" s="241"/>
      <c r="AL6" s="241"/>
      <c r="AO6" s="117"/>
    </row>
    <row r="7" spans="1:42" s="22" customFormat="1" ht="30" customHeight="1" x14ac:dyDescent="0.2">
      <c r="A7" s="231" t="s">
        <v>20</v>
      </c>
      <c r="B7" s="231"/>
      <c r="C7" s="21"/>
      <c r="D7" s="231" t="s">
        <v>21</v>
      </c>
      <c r="E7" s="21"/>
      <c r="F7" s="231" t="s">
        <v>22</v>
      </c>
      <c r="G7" s="21"/>
      <c r="H7" s="231" t="s">
        <v>23</v>
      </c>
      <c r="I7" s="21"/>
      <c r="J7" s="231" t="s">
        <v>24</v>
      </c>
      <c r="K7" s="21"/>
      <c r="L7" s="231" t="s">
        <v>25</v>
      </c>
      <c r="M7" s="21"/>
      <c r="N7" s="231" t="s">
        <v>17</v>
      </c>
      <c r="P7" s="231" t="s">
        <v>5</v>
      </c>
      <c r="Q7" s="21"/>
      <c r="R7" s="231" t="s">
        <v>6</v>
      </c>
      <c r="S7" s="21"/>
      <c r="T7" s="231" t="s">
        <v>7</v>
      </c>
      <c r="V7" s="240" t="s">
        <v>2</v>
      </c>
      <c r="W7" s="240"/>
      <c r="X7" s="240"/>
      <c r="Y7" s="21"/>
      <c r="Z7" s="240" t="s">
        <v>3</v>
      </c>
      <c r="AA7" s="240"/>
      <c r="AB7" s="240"/>
      <c r="AD7" s="231" t="s">
        <v>5</v>
      </c>
      <c r="AE7" s="21"/>
      <c r="AF7" s="231" t="s">
        <v>9</v>
      </c>
      <c r="AG7" s="21"/>
      <c r="AH7" s="231" t="s">
        <v>6</v>
      </c>
      <c r="AI7" s="21"/>
      <c r="AJ7" s="231" t="s">
        <v>7</v>
      </c>
      <c r="AK7" s="21"/>
      <c r="AL7" s="231" t="s">
        <v>10</v>
      </c>
      <c r="AO7" s="119"/>
    </row>
    <row r="8" spans="1:42" s="22" customFormat="1" ht="24.75" customHeight="1" x14ac:dyDescent="0.2">
      <c r="A8" s="232"/>
      <c r="B8" s="232"/>
      <c r="D8" s="232"/>
      <c r="F8" s="232"/>
      <c r="H8" s="232"/>
      <c r="J8" s="232"/>
      <c r="L8" s="232"/>
      <c r="N8" s="232"/>
      <c r="P8" s="232"/>
      <c r="R8" s="232"/>
      <c r="T8" s="232"/>
      <c r="V8" s="5" t="s">
        <v>5</v>
      </c>
      <c r="W8" s="21"/>
      <c r="X8" s="5" t="s">
        <v>6</v>
      </c>
      <c r="Z8" s="5" t="s">
        <v>5</v>
      </c>
      <c r="AA8" s="21"/>
      <c r="AB8" s="5" t="s">
        <v>8</v>
      </c>
      <c r="AD8" s="232"/>
      <c r="AF8" s="232"/>
      <c r="AH8" s="232"/>
      <c r="AJ8" s="232"/>
      <c r="AL8" s="232"/>
      <c r="AO8" s="119"/>
    </row>
    <row r="9" spans="1:42" s="51" customFormat="1" ht="43.5" customHeight="1" x14ac:dyDescent="0.2">
      <c r="A9" s="238"/>
      <c r="B9" s="238"/>
      <c r="C9" s="69"/>
      <c r="D9" s="136"/>
      <c r="E9" s="69"/>
      <c r="F9" s="136"/>
      <c r="G9" s="69"/>
      <c r="H9" s="136"/>
      <c r="I9" s="69"/>
      <c r="J9" s="136"/>
      <c r="K9" s="69"/>
      <c r="L9" s="137"/>
      <c r="M9" s="69"/>
      <c r="N9" s="137"/>
      <c r="O9" s="69"/>
      <c r="P9" s="61">
        <v>0</v>
      </c>
      <c r="Q9" s="69"/>
      <c r="R9" s="61">
        <v>0</v>
      </c>
      <c r="S9" s="69"/>
      <c r="T9" s="61">
        <v>0</v>
      </c>
      <c r="U9" s="69"/>
      <c r="V9" s="61">
        <v>0</v>
      </c>
      <c r="W9" s="69"/>
      <c r="X9" s="61">
        <v>0</v>
      </c>
      <c r="Y9" s="69"/>
      <c r="Z9" s="61">
        <v>0</v>
      </c>
      <c r="AA9" s="69"/>
      <c r="AB9" s="61">
        <v>0</v>
      </c>
      <c r="AC9" s="69"/>
      <c r="AD9" s="61">
        <v>0</v>
      </c>
      <c r="AE9" s="69"/>
      <c r="AF9" s="61"/>
      <c r="AG9" s="69"/>
      <c r="AH9" s="61">
        <v>0</v>
      </c>
      <c r="AI9" s="69"/>
      <c r="AJ9" s="61">
        <v>0</v>
      </c>
      <c r="AK9" s="69"/>
      <c r="AL9" s="113">
        <v>0</v>
      </c>
      <c r="AN9" s="64"/>
      <c r="AO9" s="113"/>
      <c r="AP9" s="113"/>
    </row>
    <row r="10" spans="1:42" s="51" customFormat="1" ht="40.5" customHeight="1" thickBot="1" x14ac:dyDescent="0.25">
      <c r="A10" s="239" t="s">
        <v>11</v>
      </c>
      <c r="B10" s="239"/>
      <c r="C10" s="69"/>
      <c r="D10" s="61"/>
      <c r="E10" s="69"/>
      <c r="F10" s="61"/>
      <c r="G10" s="69"/>
      <c r="H10" s="61"/>
      <c r="I10" s="69"/>
      <c r="J10" s="61"/>
      <c r="K10" s="69"/>
      <c r="L10" s="61"/>
      <c r="M10" s="69"/>
      <c r="N10" s="61"/>
      <c r="O10" s="69"/>
      <c r="P10" s="65">
        <f>SUM(P9:P9)</f>
        <v>0</v>
      </c>
      <c r="Q10" s="131"/>
      <c r="R10" s="65">
        <f>SUM(R9:R9)</f>
        <v>0</v>
      </c>
      <c r="S10" s="131"/>
      <c r="T10" s="65">
        <f>SUM(T9:T9)</f>
        <v>0</v>
      </c>
      <c r="U10" s="131"/>
      <c r="V10" s="65">
        <f>SUM(V9:V9)</f>
        <v>0</v>
      </c>
      <c r="W10" s="131"/>
      <c r="X10" s="65">
        <f>SUM(X9:X9)</f>
        <v>0</v>
      </c>
      <c r="Y10" s="131"/>
      <c r="Z10" s="65">
        <f>SUM(Z9:Z9)</f>
        <v>0</v>
      </c>
      <c r="AA10" s="131"/>
      <c r="AB10" s="65">
        <f>SUM(AB9:AB9)</f>
        <v>0</v>
      </c>
      <c r="AC10" s="131"/>
      <c r="AD10" s="65">
        <f>SUM(AD9:AD9)</f>
        <v>0</v>
      </c>
      <c r="AE10" s="131"/>
      <c r="AF10" s="148"/>
      <c r="AG10" s="131"/>
      <c r="AH10" s="65">
        <f>SUM(AH9:AI9)</f>
        <v>0</v>
      </c>
      <c r="AI10" s="131"/>
      <c r="AJ10" s="65">
        <f>SUM(AJ9:AJ9)</f>
        <v>0</v>
      </c>
      <c r="AK10" s="131"/>
      <c r="AL10" s="149">
        <f>SUM(AL9:AL9)</f>
        <v>0</v>
      </c>
      <c r="AO10" s="138"/>
    </row>
    <row r="11" spans="1:42" ht="40.5" customHeight="1" thickTop="1" x14ac:dyDescent="0.5">
      <c r="AB11" s="121"/>
      <c r="AL11" s="17"/>
    </row>
    <row r="12" spans="1:42" x14ac:dyDescent="0.2">
      <c r="AB12" s="16"/>
      <c r="AL12" s="20"/>
    </row>
    <row r="14" spans="1:42" x14ac:dyDescent="0.2">
      <c r="AB14" s="16"/>
    </row>
    <row r="15" spans="1:42" x14ac:dyDescent="0.2">
      <c r="AB15" s="16"/>
    </row>
    <row r="16" spans="1:42" x14ac:dyDescent="0.2">
      <c r="AB16" s="16"/>
      <c r="AL16" s="20"/>
    </row>
  </sheetData>
  <mergeCells count="27">
    <mergeCell ref="AL7:AL8"/>
    <mergeCell ref="A7:B8"/>
    <mergeCell ref="AD7:AD8"/>
    <mergeCell ref="AF7:AF8"/>
    <mergeCell ref="N7:N8"/>
    <mergeCell ref="L7:L8"/>
    <mergeCell ref="J7:J8"/>
    <mergeCell ref="A1:AL1"/>
    <mergeCell ref="A2:AL2"/>
    <mergeCell ref="A3:AL3"/>
    <mergeCell ref="P6:T6"/>
    <mergeCell ref="V6:AB6"/>
    <mergeCell ref="AD6:AL6"/>
    <mergeCell ref="A5:AL5"/>
    <mergeCell ref="A6:N6"/>
    <mergeCell ref="A9:B9"/>
    <mergeCell ref="A10:B10"/>
    <mergeCell ref="AH7:AH8"/>
    <mergeCell ref="AJ7:AJ8"/>
    <mergeCell ref="D7:D8"/>
    <mergeCell ref="H7:H8"/>
    <mergeCell ref="F7:F8"/>
    <mergeCell ref="V7:X7"/>
    <mergeCell ref="Z7:AB7"/>
    <mergeCell ref="T7:T8"/>
    <mergeCell ref="R7:R8"/>
    <mergeCell ref="P7:P8"/>
  </mergeCells>
  <pageMargins left="0.39" right="0.39" top="0.39" bottom="0.39" header="0" footer="0"/>
  <pageSetup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4"/>
  <sheetViews>
    <sheetView rightToLeft="1" view="pageBreakPreview" zoomScaleNormal="100" zoomScaleSheetLayoutView="100" workbookViewId="0">
      <selection activeCell="C10" sqref="C10:W10"/>
    </sheetView>
  </sheetViews>
  <sheetFormatPr defaultRowHeight="12.75" x14ac:dyDescent="0.2"/>
  <cols>
    <col min="1" max="1" width="28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0.42578125" customWidth="1"/>
    <col min="7" max="7" width="1.7109375" hidden="1" customWidth="1"/>
    <col min="8" max="8" width="1.28515625" customWidth="1"/>
    <col min="9" max="9" width="14.42578125" customWidth="1"/>
    <col min="10" max="10" width="1.28515625" customWidth="1"/>
    <col min="11" max="11" width="9.140625" customWidth="1"/>
    <col min="12" max="12" width="1.28515625" customWidth="1"/>
    <col min="13" max="13" width="0.710937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140625" customWidth="1"/>
    <col min="22" max="22" width="1.28515625" customWidth="1"/>
    <col min="23" max="23" width="1.42578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1.8554687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6" width="0.85546875" customWidth="1"/>
    <col min="47" max="47" width="11" bestFit="1" customWidth="1"/>
  </cols>
  <sheetData>
    <row r="1" spans="1:48" s="9" customFormat="1" ht="30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</row>
    <row r="2" spans="1:48" s="9" customFormat="1" ht="30" customHeight="1" x14ac:dyDescent="0.2">
      <c r="A2" s="235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</row>
    <row r="3" spans="1:48" s="9" customFormat="1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</row>
    <row r="4" spans="1:48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8" s="10" customFormat="1" ht="30" customHeight="1" x14ac:dyDescent="0.2">
      <c r="A5" s="242" t="s">
        <v>12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</row>
    <row r="6" spans="1:48" s="9" customFormat="1" ht="30" customHeight="1" x14ac:dyDescent="0.2">
      <c r="I6" s="241" t="s">
        <v>90</v>
      </c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C6" s="241" t="s">
        <v>145</v>
      </c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</row>
    <row r="7" spans="1:48" s="9" customFormat="1" ht="42" customHeight="1" x14ac:dyDescent="0.2">
      <c r="A7" s="241" t="s">
        <v>13</v>
      </c>
      <c r="B7" s="241"/>
      <c r="C7" s="241"/>
      <c r="D7" s="241"/>
      <c r="E7" s="241"/>
      <c r="F7" s="241"/>
      <c r="G7" s="241"/>
      <c r="I7" s="241" t="s">
        <v>14</v>
      </c>
      <c r="J7" s="241"/>
      <c r="K7" s="241"/>
      <c r="M7" s="241" t="s">
        <v>15</v>
      </c>
      <c r="N7" s="241"/>
      <c r="O7" s="241"/>
      <c r="Q7" s="241" t="s">
        <v>16</v>
      </c>
      <c r="R7" s="241"/>
      <c r="S7" s="241"/>
      <c r="T7" s="241"/>
      <c r="U7" s="241"/>
      <c r="W7" s="241" t="s">
        <v>17</v>
      </c>
      <c r="X7" s="241"/>
      <c r="Y7" s="241"/>
      <c r="Z7" s="241"/>
      <c r="AA7" s="241"/>
      <c r="AC7" s="241" t="s">
        <v>14</v>
      </c>
      <c r="AD7" s="241"/>
      <c r="AE7" s="241"/>
      <c r="AF7" s="241"/>
      <c r="AG7" s="241"/>
      <c r="AI7" s="241" t="s">
        <v>15</v>
      </c>
      <c r="AJ7" s="241"/>
      <c r="AK7" s="241"/>
      <c r="AM7" s="241" t="s">
        <v>16</v>
      </c>
      <c r="AN7" s="241"/>
      <c r="AO7" s="241"/>
      <c r="AQ7" s="241" t="s">
        <v>17</v>
      </c>
      <c r="AR7" s="241"/>
      <c r="AS7" s="241"/>
    </row>
    <row r="8" spans="1:48" s="9" customFormat="1" ht="45.75" customHeight="1" x14ac:dyDescent="0.2">
      <c r="A8" s="247"/>
      <c r="B8" s="247"/>
      <c r="C8" s="247"/>
      <c r="D8" s="247"/>
      <c r="E8" s="247"/>
      <c r="F8" s="247"/>
      <c r="G8" s="247"/>
      <c r="I8" s="246">
        <v>0</v>
      </c>
      <c r="J8" s="246"/>
      <c r="K8" s="246"/>
      <c r="L8" s="12"/>
      <c r="M8" s="246">
        <v>0</v>
      </c>
      <c r="N8" s="246"/>
      <c r="O8" s="246"/>
      <c r="P8" s="12"/>
      <c r="Q8" s="247">
        <v>0</v>
      </c>
      <c r="R8" s="247"/>
      <c r="S8" s="247"/>
      <c r="T8" s="247"/>
      <c r="U8" s="247"/>
      <c r="V8" s="12"/>
      <c r="W8" s="245">
        <v>0</v>
      </c>
      <c r="X8" s="245"/>
      <c r="Y8" s="245"/>
      <c r="Z8" s="245"/>
      <c r="AA8" s="245"/>
      <c r="AB8" s="12"/>
      <c r="AC8" s="246">
        <v>0</v>
      </c>
      <c r="AD8" s="246"/>
      <c r="AE8" s="246"/>
      <c r="AF8" s="246"/>
      <c r="AG8" s="246"/>
      <c r="AH8" s="12"/>
      <c r="AI8" s="246">
        <v>0</v>
      </c>
      <c r="AJ8" s="246"/>
      <c r="AK8" s="246"/>
      <c r="AL8" s="12"/>
      <c r="AM8" s="247" t="s">
        <v>80</v>
      </c>
      <c r="AN8" s="247"/>
      <c r="AO8" s="247"/>
      <c r="AP8" s="12"/>
      <c r="AQ8" s="245">
        <v>0</v>
      </c>
      <c r="AR8" s="245"/>
      <c r="AS8" s="245"/>
    </row>
    <row r="9" spans="1:48" ht="34.5" customHeight="1" x14ac:dyDescent="0.2">
      <c r="A9" s="242" t="s">
        <v>81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</row>
    <row r="10" spans="1:48" ht="30" customHeight="1" x14ac:dyDescent="0.2">
      <c r="C10" s="230" t="str">
        <f>I6</f>
        <v>1403/12/30</v>
      </c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Y10" s="230" t="str">
        <f>AC6</f>
        <v>1404/01/31</v>
      </c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5"/>
      <c r="AU10" s="230"/>
    </row>
    <row r="11" spans="1:48" ht="30" customHeight="1" x14ac:dyDescent="0.2">
      <c r="A11" s="88" t="s">
        <v>13</v>
      </c>
      <c r="C11" s="115" t="s">
        <v>82</v>
      </c>
      <c r="D11" s="114"/>
      <c r="E11" s="115" t="s">
        <v>83</v>
      </c>
      <c r="F11" s="114"/>
      <c r="G11" s="237" t="s">
        <v>84</v>
      </c>
      <c r="H11" s="237"/>
      <c r="I11" s="237"/>
      <c r="J11" s="114"/>
      <c r="K11" s="237" t="s">
        <v>18</v>
      </c>
      <c r="L11" s="237"/>
      <c r="M11" s="237"/>
      <c r="N11" s="114"/>
      <c r="O11" s="237" t="s">
        <v>15</v>
      </c>
      <c r="P11" s="237"/>
      <c r="Q11" s="237"/>
      <c r="R11" s="114"/>
      <c r="S11" s="237" t="s">
        <v>16</v>
      </c>
      <c r="T11" s="237"/>
      <c r="U11" s="237"/>
      <c r="V11" s="237"/>
      <c r="W11" s="237"/>
      <c r="Y11" s="237" t="s">
        <v>82</v>
      </c>
      <c r="Z11" s="237"/>
      <c r="AA11" s="237"/>
      <c r="AB11" s="237"/>
      <c r="AC11" s="237"/>
      <c r="AD11" s="114"/>
      <c r="AE11" s="237" t="s">
        <v>83</v>
      </c>
      <c r="AF11" s="237"/>
      <c r="AG11" s="237"/>
      <c r="AH11" s="237"/>
      <c r="AI11" s="237"/>
      <c r="AJ11" s="114"/>
      <c r="AK11" s="237" t="s">
        <v>84</v>
      </c>
      <c r="AL11" s="237"/>
      <c r="AM11" s="237"/>
      <c r="AN11" s="114"/>
      <c r="AO11" s="237" t="s">
        <v>18</v>
      </c>
      <c r="AP11" s="237"/>
      <c r="AQ11" s="237"/>
      <c r="AR11" s="114"/>
      <c r="AS11" s="116" t="s">
        <v>15</v>
      </c>
      <c r="AU11" s="115" t="s">
        <v>16</v>
      </c>
    </row>
    <row r="12" spans="1:48" ht="30" customHeight="1" x14ac:dyDescent="0.2">
      <c r="A12" s="24"/>
      <c r="B12" s="30"/>
      <c r="C12" s="24"/>
      <c r="D12" s="30"/>
      <c r="E12" s="24"/>
      <c r="F12" s="30"/>
      <c r="G12" s="243"/>
      <c r="H12" s="243"/>
      <c r="I12" s="243"/>
      <c r="J12" s="30"/>
      <c r="K12" s="244"/>
      <c r="L12" s="244"/>
      <c r="M12" s="244"/>
      <c r="N12" s="30"/>
      <c r="O12" s="244"/>
      <c r="P12" s="244"/>
      <c r="Q12" s="244"/>
      <c r="R12" s="30"/>
      <c r="S12" s="243"/>
      <c r="T12" s="243"/>
      <c r="U12" s="243"/>
      <c r="V12" s="243"/>
      <c r="W12" s="243"/>
      <c r="X12" s="30"/>
      <c r="Y12" s="243"/>
      <c r="Z12" s="243"/>
      <c r="AA12" s="243"/>
      <c r="AB12" s="243"/>
      <c r="AC12" s="243"/>
      <c r="AD12" s="30"/>
      <c r="AE12" s="243"/>
      <c r="AF12" s="243"/>
      <c r="AG12" s="243"/>
      <c r="AH12" s="243"/>
      <c r="AI12" s="243"/>
      <c r="AJ12" s="30"/>
      <c r="AK12" s="243"/>
      <c r="AL12" s="243"/>
      <c r="AM12" s="243"/>
      <c r="AN12" s="30"/>
      <c r="AO12" s="244"/>
      <c r="AP12" s="244"/>
      <c r="AQ12" s="244"/>
      <c r="AR12" s="30"/>
      <c r="AS12" s="25"/>
      <c r="AT12" s="30"/>
      <c r="AU12" s="24"/>
      <c r="AV12" s="30"/>
    </row>
    <row r="13" spans="1:48" ht="30" customHeight="1" x14ac:dyDescent="0.2">
      <c r="A13" s="24"/>
      <c r="B13" s="30"/>
      <c r="C13" s="24"/>
      <c r="D13" s="30"/>
      <c r="E13" s="24"/>
      <c r="F13" s="30"/>
      <c r="G13" s="243"/>
      <c r="H13" s="243"/>
      <c r="I13" s="243"/>
      <c r="J13" s="30"/>
      <c r="K13" s="244"/>
      <c r="L13" s="244"/>
      <c r="M13" s="244"/>
      <c r="N13" s="30"/>
      <c r="O13" s="244"/>
      <c r="P13" s="244"/>
      <c r="Q13" s="244"/>
      <c r="R13" s="30"/>
      <c r="S13" s="243"/>
      <c r="T13" s="243"/>
      <c r="U13" s="243"/>
      <c r="V13" s="243"/>
      <c r="W13" s="243"/>
      <c r="X13" s="30"/>
      <c r="Y13" s="243"/>
      <c r="Z13" s="243"/>
      <c r="AA13" s="243"/>
      <c r="AB13" s="243"/>
      <c r="AC13" s="243"/>
      <c r="AD13" s="30"/>
      <c r="AE13" s="243"/>
      <c r="AF13" s="243"/>
      <c r="AG13" s="243"/>
      <c r="AH13" s="243"/>
      <c r="AI13" s="243"/>
      <c r="AJ13" s="30"/>
      <c r="AK13" s="243"/>
      <c r="AL13" s="243"/>
      <c r="AM13" s="243"/>
      <c r="AN13" s="30"/>
      <c r="AO13" s="244"/>
      <c r="AP13" s="244"/>
      <c r="AQ13" s="244"/>
      <c r="AR13" s="30"/>
      <c r="AS13" s="25"/>
      <c r="AT13" s="30"/>
      <c r="AU13" s="24"/>
      <c r="AV13" s="30"/>
    </row>
    <row r="14" spans="1:48" ht="30" customHeight="1" x14ac:dyDescent="0.2">
      <c r="A14" s="24"/>
      <c r="B14" s="30"/>
      <c r="C14" s="24"/>
      <c r="D14" s="30"/>
      <c r="E14" s="24"/>
      <c r="F14" s="30"/>
      <c r="G14" s="243"/>
      <c r="H14" s="243"/>
      <c r="I14" s="243"/>
      <c r="J14" s="30"/>
      <c r="K14" s="244"/>
      <c r="L14" s="244"/>
      <c r="M14" s="244"/>
      <c r="N14" s="30"/>
      <c r="O14" s="244"/>
      <c r="P14" s="244"/>
      <c r="Q14" s="244"/>
      <c r="R14" s="30"/>
      <c r="S14" s="243"/>
      <c r="T14" s="243"/>
      <c r="U14" s="243"/>
      <c r="V14" s="243"/>
      <c r="W14" s="243"/>
      <c r="X14" s="30"/>
      <c r="Y14" s="243"/>
      <c r="Z14" s="243"/>
      <c r="AA14" s="243"/>
      <c r="AB14" s="243"/>
      <c r="AC14" s="243"/>
      <c r="AD14" s="30"/>
      <c r="AE14" s="243"/>
      <c r="AF14" s="243"/>
      <c r="AG14" s="243"/>
      <c r="AH14" s="243"/>
      <c r="AI14" s="243"/>
      <c r="AJ14" s="30"/>
      <c r="AK14" s="243"/>
      <c r="AL14" s="243"/>
      <c r="AM14" s="243"/>
      <c r="AN14" s="30"/>
      <c r="AO14" s="244"/>
      <c r="AP14" s="244"/>
      <c r="AQ14" s="244"/>
      <c r="AR14" s="30"/>
      <c r="AS14" s="25"/>
      <c r="AT14" s="30"/>
      <c r="AU14" s="24"/>
      <c r="AV14" s="30"/>
    </row>
    <row r="15" spans="1:48" s="9" customFormat="1" ht="30" customHeight="1" x14ac:dyDescent="0.2"/>
    <row r="16" spans="1:48" s="9" customFormat="1" ht="30" customHeight="1" x14ac:dyDescent="0.2"/>
    <row r="17" s="9" customFormat="1" ht="30" customHeight="1" x14ac:dyDescent="0.2"/>
    <row r="18" s="9" customFormat="1" ht="30" customHeight="1" x14ac:dyDescent="0.2"/>
    <row r="19" s="9" customFormat="1" ht="30" customHeight="1" x14ac:dyDescent="0.2"/>
    <row r="20" s="9" customFormat="1" ht="30" customHeight="1" x14ac:dyDescent="0.2"/>
    <row r="21" s="9" customFormat="1" ht="30" customHeight="1" x14ac:dyDescent="0.2"/>
    <row r="22" s="9" customFormat="1" ht="30" customHeight="1" x14ac:dyDescent="0.2"/>
    <row r="23" s="9" customFormat="1" ht="30" customHeight="1" x14ac:dyDescent="0.2"/>
    <row r="24" s="9" customFormat="1" ht="30" customHeight="1" x14ac:dyDescent="0.2"/>
  </sheetData>
  <mergeCells count="61">
    <mergeCell ref="S12:W12"/>
    <mergeCell ref="Y12:AC12"/>
    <mergeCell ref="AE12:AI12"/>
    <mergeCell ref="AK12:AM12"/>
    <mergeCell ref="AO12:AQ12"/>
    <mergeCell ref="G12:I12"/>
    <mergeCell ref="K12:M12"/>
    <mergeCell ref="O12:Q12"/>
    <mergeCell ref="AM7:AO7"/>
    <mergeCell ref="AQ7:AS7"/>
    <mergeCell ref="AC8:AG8"/>
    <mergeCell ref="AI8:AK8"/>
    <mergeCell ref="AM8:AO8"/>
    <mergeCell ref="AQ8:AS8"/>
    <mergeCell ref="A7:G7"/>
    <mergeCell ref="I7:K7"/>
    <mergeCell ref="M7:O7"/>
    <mergeCell ref="A8:G8"/>
    <mergeCell ref="I8:K8"/>
    <mergeCell ref="M8:O8"/>
    <mergeCell ref="Q8:U8"/>
    <mergeCell ref="A1:AS1"/>
    <mergeCell ref="A2:AS2"/>
    <mergeCell ref="A3:AS3"/>
    <mergeCell ref="I6:AA6"/>
    <mergeCell ref="AC6:AS6"/>
    <mergeCell ref="A5:AU5"/>
    <mergeCell ref="W8:AA8"/>
    <mergeCell ref="Q7:U7"/>
    <mergeCell ref="W7:AA7"/>
    <mergeCell ref="AC7:AG7"/>
    <mergeCell ref="AI7:AK7"/>
    <mergeCell ref="AI9:AV9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9:Q9"/>
    <mergeCell ref="R9:AH9"/>
    <mergeCell ref="AE13:AI13"/>
    <mergeCell ref="AK13:AM13"/>
    <mergeCell ref="AO13:AQ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G13:I13"/>
    <mergeCell ref="K13:M13"/>
    <mergeCell ref="O13:Q13"/>
    <mergeCell ref="S13:W13"/>
    <mergeCell ref="Y13:AC13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Q14"/>
  <sheetViews>
    <sheetView rightToLeft="1" view="pageBreakPreview" zoomScaleNormal="100" zoomScaleSheetLayoutView="100" workbookViewId="0">
      <selection activeCell="B24" sqref="B24"/>
    </sheetView>
  </sheetViews>
  <sheetFormatPr defaultRowHeight="12.75" x14ac:dyDescent="0.2"/>
  <cols>
    <col min="1" max="1" width="6.28515625" bestFit="1" customWidth="1"/>
    <col min="2" max="2" width="45.85546875" customWidth="1"/>
    <col min="3" max="3" width="1.28515625" customWidth="1"/>
    <col min="4" max="4" width="18.28515625" customWidth="1"/>
    <col min="5" max="5" width="1.28515625" customWidth="1"/>
    <col min="6" max="6" width="21.42578125" customWidth="1"/>
    <col min="7" max="7" width="1.28515625" customWidth="1"/>
    <col min="8" max="8" width="18.7109375" bestFit="1" customWidth="1"/>
    <col min="9" max="9" width="1.28515625" customWidth="1"/>
    <col min="10" max="10" width="19.140625" customWidth="1"/>
    <col min="11" max="11" width="1.28515625" customWidth="1"/>
    <col min="12" max="12" width="18.28515625" bestFit="1" customWidth="1"/>
    <col min="13" max="13" width="0.28515625" customWidth="1"/>
    <col min="14" max="17" width="16.85546875" bestFit="1" customWidth="1"/>
  </cols>
  <sheetData>
    <row r="1" spans="1:17" s="9" customFormat="1" ht="30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7" s="9" customFormat="1" ht="30" customHeight="1" x14ac:dyDescent="0.2">
      <c r="A2" s="235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7" s="9" customFormat="1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17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N4" s="8"/>
      <c r="O4" s="8"/>
      <c r="P4" s="8"/>
      <c r="Q4" s="8"/>
    </row>
    <row r="5" spans="1:17" s="10" customFormat="1" ht="30" customHeight="1" x14ac:dyDescent="0.2">
      <c r="A5" s="242" t="s">
        <v>71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7" s="9" customFormat="1" ht="30" customHeight="1" x14ac:dyDescent="0.2">
      <c r="D6" s="1" t="s">
        <v>90</v>
      </c>
      <c r="F6" s="241" t="s">
        <v>1</v>
      </c>
      <c r="G6" s="241"/>
      <c r="H6" s="241"/>
      <c r="J6" s="250" t="s">
        <v>145</v>
      </c>
      <c r="K6" s="250"/>
      <c r="L6" s="250"/>
    </row>
    <row r="7" spans="1:17" s="9" customFormat="1" ht="30" customHeight="1" x14ac:dyDescent="0.2">
      <c r="A7" s="241" t="s">
        <v>26</v>
      </c>
      <c r="B7" s="241"/>
      <c r="D7" s="1" t="s">
        <v>27</v>
      </c>
      <c r="F7" s="1" t="s">
        <v>28</v>
      </c>
      <c r="H7" s="1" t="s">
        <v>29</v>
      </c>
      <c r="J7" s="1" t="s">
        <v>27</v>
      </c>
      <c r="L7" s="1" t="s">
        <v>10</v>
      </c>
      <c r="N7" s="8"/>
      <c r="O7" s="8"/>
      <c r="P7" s="8"/>
      <c r="Q7" s="8"/>
    </row>
    <row r="8" spans="1:17" s="9" customFormat="1" ht="30" customHeight="1" x14ac:dyDescent="0.2">
      <c r="A8" s="248" t="s">
        <v>91</v>
      </c>
      <c r="B8" s="248"/>
      <c r="D8" s="62">
        <v>466231673</v>
      </c>
      <c r="E8" s="23"/>
      <c r="F8" s="62">
        <v>596044607205</v>
      </c>
      <c r="G8" s="23"/>
      <c r="H8" s="62">
        <v>500885793802</v>
      </c>
      <c r="I8" s="23"/>
      <c r="J8" s="62">
        <f>D8+F8-H8</f>
        <v>95625045076</v>
      </c>
      <c r="K8" s="23"/>
      <c r="L8" s="170">
        <v>4.3900000000000002E-2</v>
      </c>
      <c r="N8" s="6"/>
      <c r="O8" s="6"/>
      <c r="P8" s="6"/>
      <c r="Q8" s="6"/>
    </row>
    <row r="9" spans="1:17" s="9" customFormat="1" ht="30" customHeight="1" x14ac:dyDescent="0.2">
      <c r="A9" s="249" t="s">
        <v>92</v>
      </c>
      <c r="B9" s="249"/>
      <c r="D9" s="25">
        <v>111699147247</v>
      </c>
      <c r="E9" s="23"/>
      <c r="F9" s="25">
        <v>302871974</v>
      </c>
      <c r="G9" s="23"/>
      <c r="H9" s="25">
        <v>111302208000</v>
      </c>
      <c r="I9" s="23"/>
      <c r="J9" s="269">
        <f>D9+F9-H9</f>
        <v>699811221</v>
      </c>
      <c r="K9" s="23"/>
      <c r="L9" s="286">
        <v>2.9999999999999997E-4</v>
      </c>
      <c r="N9" s="6"/>
      <c r="O9" s="6"/>
      <c r="P9" s="6"/>
      <c r="Q9" s="6"/>
    </row>
    <row r="10" spans="1:17" s="9" customFormat="1" ht="30" customHeight="1" x14ac:dyDescent="0.2">
      <c r="A10" s="287" t="s">
        <v>147</v>
      </c>
      <c r="B10" s="287"/>
      <c r="D10" s="25">
        <v>0</v>
      </c>
      <c r="E10" s="23"/>
      <c r="F10" s="25">
        <v>150000000000</v>
      </c>
      <c r="H10" s="25">
        <v>76000617200</v>
      </c>
      <c r="I10" s="23"/>
      <c r="J10" s="269">
        <f t="shared" ref="J10:J11" si="0">D10+F10-H10</f>
        <v>73999382800</v>
      </c>
      <c r="K10" s="270"/>
      <c r="L10" s="286">
        <v>3.39E-2</v>
      </c>
      <c r="N10" s="6"/>
      <c r="O10" s="6"/>
      <c r="P10" s="6"/>
      <c r="Q10" s="6"/>
    </row>
    <row r="11" spans="1:17" s="9" customFormat="1" ht="30" customHeight="1" x14ac:dyDescent="0.2">
      <c r="A11" s="287" t="s">
        <v>148</v>
      </c>
      <c r="B11" s="287"/>
      <c r="D11" s="25">
        <v>0</v>
      </c>
      <c r="E11" s="23"/>
      <c r="F11" s="25">
        <v>80000000000</v>
      </c>
      <c r="H11" s="25">
        <v>63000490000</v>
      </c>
      <c r="I11" s="23"/>
      <c r="J11" s="76">
        <f t="shared" si="0"/>
        <v>16999510000</v>
      </c>
      <c r="K11" s="23"/>
      <c r="L11" s="171">
        <v>7.7999999999999996E-3</v>
      </c>
      <c r="N11" s="6"/>
      <c r="O11" s="6"/>
      <c r="P11" s="6"/>
      <c r="Q11" s="6"/>
    </row>
    <row r="12" spans="1:17" s="9" customFormat="1" ht="30" customHeight="1" thickBot="1" x14ac:dyDescent="0.3">
      <c r="A12" s="235" t="s">
        <v>11</v>
      </c>
      <c r="B12" s="235"/>
      <c r="D12" s="46">
        <f>SUM(D8:D11)</f>
        <v>112165378920</v>
      </c>
      <c r="E12" s="47"/>
      <c r="F12" s="46">
        <f>SUM(F8:F11)</f>
        <v>826347479179</v>
      </c>
      <c r="G12" s="47"/>
      <c r="H12" s="46">
        <f>SUM(H8:H11)</f>
        <v>751189109002</v>
      </c>
      <c r="I12" s="47"/>
      <c r="J12" s="123">
        <f>SUM(J8:J11)</f>
        <v>187323749097</v>
      </c>
      <c r="K12" s="47"/>
      <c r="L12" s="216">
        <f>SUM(L8:L11)</f>
        <v>8.5900000000000004E-2</v>
      </c>
      <c r="N12" s="6"/>
      <c r="O12" s="6"/>
      <c r="P12" s="6"/>
      <c r="Q12" s="6"/>
    </row>
    <row r="13" spans="1:17" ht="13.5" thickTop="1" x14ac:dyDescent="0.2"/>
    <row r="14" spans="1:17" ht="19.5" x14ac:dyDescent="0.5">
      <c r="L14" s="17"/>
    </row>
  </sheetData>
  <mergeCells count="12">
    <mergeCell ref="A1:L1"/>
    <mergeCell ref="A2:L2"/>
    <mergeCell ref="A3:L3"/>
    <mergeCell ref="F6:H6"/>
    <mergeCell ref="A12:B12"/>
    <mergeCell ref="A7:B7"/>
    <mergeCell ref="A8:B8"/>
    <mergeCell ref="A9:B9"/>
    <mergeCell ref="A5:L5"/>
    <mergeCell ref="J6:L6"/>
    <mergeCell ref="A10:B10"/>
    <mergeCell ref="A11:B11"/>
  </mergeCells>
  <pageMargins left="0.39" right="0.39" top="0.39" bottom="0.39" header="0" footer="0"/>
  <pageSetup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1"/>
  <sheetViews>
    <sheetView rightToLeft="1" view="pageBreakPreview" zoomScaleNormal="100" zoomScaleSheetLayoutView="100" workbookViewId="0">
      <selection activeCell="B15" sqref="B15"/>
    </sheetView>
  </sheetViews>
  <sheetFormatPr defaultRowHeight="12.75" x14ac:dyDescent="0.2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19.7109375" style="53" customWidth="1"/>
    <col min="7" max="7" width="1.28515625" customWidth="1"/>
    <col min="8" max="8" width="13.5703125" customWidth="1"/>
    <col min="9" max="9" width="1.28515625" customWidth="1"/>
    <col min="10" max="10" width="15" style="53" customWidth="1"/>
    <col min="11" max="11" width="0.28515625" customWidth="1"/>
    <col min="12" max="12" width="26" style="20" customWidth="1"/>
    <col min="13" max="13" width="20.140625" style="20" customWidth="1"/>
  </cols>
  <sheetData>
    <row r="1" spans="1:13" s="9" customFormat="1" ht="30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L1" s="18"/>
      <c r="M1" s="18"/>
    </row>
    <row r="2" spans="1:13" s="9" customFormat="1" ht="30" customHeight="1" x14ac:dyDescent="0.2">
      <c r="A2" s="235" t="s">
        <v>30</v>
      </c>
      <c r="B2" s="235"/>
      <c r="C2" s="235"/>
      <c r="D2" s="235"/>
      <c r="E2" s="235"/>
      <c r="F2" s="235"/>
      <c r="G2" s="235"/>
      <c r="H2" s="235"/>
      <c r="I2" s="235"/>
      <c r="J2" s="235"/>
      <c r="L2" s="18"/>
      <c r="M2" s="18"/>
    </row>
    <row r="3" spans="1:13" s="9" customFormat="1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L3" s="18"/>
      <c r="M3" s="18"/>
    </row>
    <row r="4" spans="1:13" s="10" customFormat="1" ht="30" customHeight="1" x14ac:dyDescent="0.2">
      <c r="A4" s="242" t="s">
        <v>72</v>
      </c>
      <c r="B4" s="242"/>
      <c r="C4" s="242"/>
      <c r="D4" s="242"/>
      <c r="E4" s="242"/>
      <c r="F4" s="242"/>
      <c r="G4" s="242"/>
      <c r="H4" s="242"/>
      <c r="I4" s="242"/>
      <c r="J4" s="242"/>
      <c r="L4" s="19"/>
      <c r="M4" s="19"/>
    </row>
    <row r="5" spans="1:13" s="9" customFormat="1" ht="42.75" customHeight="1" x14ac:dyDescent="0.2">
      <c r="A5" s="241" t="s">
        <v>31</v>
      </c>
      <c r="B5" s="241"/>
      <c r="D5" s="1" t="s">
        <v>32</v>
      </c>
      <c r="F5" s="52" t="s">
        <v>27</v>
      </c>
      <c r="H5" s="4" t="s">
        <v>33</v>
      </c>
      <c r="J5" s="132" t="s">
        <v>34</v>
      </c>
      <c r="L5" s="18"/>
      <c r="M5" s="18"/>
    </row>
    <row r="6" spans="1:13" s="9" customFormat="1" ht="30" customHeight="1" x14ac:dyDescent="0.5">
      <c r="A6" s="251" t="s">
        <v>130</v>
      </c>
      <c r="B6" s="251"/>
      <c r="D6" s="26" t="s">
        <v>133</v>
      </c>
      <c r="F6" s="211">
        <f>'درآمد سرمایه گذاری در سهام'!I41</f>
        <v>212865225854</v>
      </c>
      <c r="G6" s="146"/>
      <c r="H6" s="147"/>
      <c r="I6" s="28"/>
      <c r="J6" s="293">
        <v>9.7636677962145632E-2</v>
      </c>
      <c r="L6" s="17"/>
      <c r="M6" s="18"/>
    </row>
    <row r="7" spans="1:13" s="9" customFormat="1" ht="30" customHeight="1" x14ac:dyDescent="0.5">
      <c r="A7" s="252" t="s">
        <v>131</v>
      </c>
      <c r="B7" s="252"/>
      <c r="D7" s="27" t="s">
        <v>134</v>
      </c>
      <c r="F7" s="214">
        <f>'درآمد سرمایه گذاری در اوراق به'!J9</f>
        <v>0</v>
      </c>
      <c r="G7" s="146"/>
      <c r="H7" s="222"/>
      <c r="I7" s="28"/>
      <c r="J7" s="294">
        <v>0</v>
      </c>
      <c r="L7" s="17"/>
      <c r="M7" s="18"/>
    </row>
    <row r="8" spans="1:13" s="9" customFormat="1" ht="30" customHeight="1" x14ac:dyDescent="0.5">
      <c r="A8" s="252" t="s">
        <v>132</v>
      </c>
      <c r="B8" s="252"/>
      <c r="D8" s="27" t="s">
        <v>135</v>
      </c>
      <c r="F8" s="214">
        <f>'درآمد سود سپرده'!D10</f>
        <v>302879179</v>
      </c>
      <c r="G8" s="146"/>
      <c r="H8" s="297"/>
      <c r="I8" s="28"/>
      <c r="J8" s="294">
        <v>1.389241325952647E-4</v>
      </c>
      <c r="L8" s="17"/>
      <c r="M8" s="18"/>
    </row>
    <row r="9" spans="1:13" s="9" customFormat="1" ht="30" customHeight="1" x14ac:dyDescent="0.5">
      <c r="A9" s="252" t="s">
        <v>124</v>
      </c>
      <c r="B9" s="252"/>
      <c r="D9" s="27" t="s">
        <v>136</v>
      </c>
      <c r="F9" s="215">
        <f>'سایر درآمدها'!D10</f>
        <v>0</v>
      </c>
      <c r="G9" s="146"/>
      <c r="H9" s="298"/>
      <c r="I9" s="28"/>
      <c r="J9" s="295">
        <v>0</v>
      </c>
      <c r="L9" s="17"/>
      <c r="M9" s="18"/>
    </row>
    <row r="10" spans="1:13" s="9" customFormat="1" ht="30" customHeight="1" thickBot="1" x14ac:dyDescent="0.3">
      <c r="A10" s="235" t="s">
        <v>11</v>
      </c>
      <c r="B10" s="235"/>
      <c r="D10" s="7"/>
      <c r="F10" s="292">
        <f>SUM(F6:F9)</f>
        <v>213168105033</v>
      </c>
      <c r="G10" s="13"/>
      <c r="H10" s="144">
        <f>SUM(H6:H9)</f>
        <v>0</v>
      </c>
      <c r="I10" s="145"/>
      <c r="J10" s="296">
        <f>SUM(J6:J9)</f>
        <v>9.7775602094740899E-2</v>
      </c>
      <c r="L10" s="18"/>
      <c r="M10" s="18"/>
    </row>
    <row r="11" spans="1:13" ht="13.5" thickTop="1" x14ac:dyDescent="0.2">
      <c r="F11" s="157"/>
    </row>
  </sheetData>
  <mergeCells count="10">
    <mergeCell ref="A1:J1"/>
    <mergeCell ref="A2:J2"/>
    <mergeCell ref="A3:J3"/>
    <mergeCell ref="A5:B5"/>
    <mergeCell ref="A4:J4"/>
    <mergeCell ref="A10:B10"/>
    <mergeCell ref="A6:B6"/>
    <mergeCell ref="A7:B7"/>
    <mergeCell ref="A8:B8"/>
    <mergeCell ref="A9:B9"/>
  </mergeCells>
  <printOptions horizontalCentered="1"/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G44"/>
  <sheetViews>
    <sheetView rightToLeft="1" view="pageBreakPreview" topLeftCell="A24" zoomScale="98" zoomScaleNormal="100" zoomScaleSheetLayoutView="98" workbookViewId="0">
      <selection activeCell="C41" sqref="C41:G41"/>
    </sheetView>
  </sheetViews>
  <sheetFormatPr defaultColWidth="9.140625" defaultRowHeight="30" customHeight="1" x14ac:dyDescent="0.2"/>
  <cols>
    <col min="1" max="1" width="28.42578125" style="71" customWidth="1"/>
    <col min="2" max="2" width="0.85546875" style="71" customWidth="1"/>
    <col min="3" max="3" width="19.140625" style="71" bestFit="1" customWidth="1"/>
    <col min="4" max="4" width="1.28515625" style="71" customWidth="1"/>
    <col min="5" max="5" width="20.28515625" style="71" bestFit="1" customWidth="1"/>
    <col min="6" max="6" width="1.28515625" style="71" customWidth="1"/>
    <col min="7" max="7" width="19.7109375" style="70" bestFit="1" customWidth="1"/>
    <col min="8" max="8" width="1.28515625" style="71" customWidth="1"/>
    <col min="9" max="9" width="20.7109375" style="127" bestFit="1" customWidth="1"/>
    <col min="10" max="10" width="0.85546875" style="71" customWidth="1"/>
    <col min="11" max="11" width="15.85546875" style="160" customWidth="1"/>
    <col min="12" max="12" width="1.28515625" style="71" customWidth="1"/>
    <col min="13" max="13" width="16.5703125" style="70" customWidth="1"/>
    <col min="14" max="15" width="1.28515625" style="71" customWidth="1"/>
    <col min="16" max="16" width="20" style="87" bestFit="1" customWidth="1"/>
    <col min="17" max="17" width="1.28515625" style="87" customWidth="1"/>
    <col min="18" max="18" width="19.28515625" style="130" customWidth="1"/>
    <col min="19" max="19" width="1.28515625" style="87" customWidth="1"/>
    <col min="20" max="20" width="20.7109375" style="87" bestFit="1" customWidth="1"/>
    <col min="21" max="21" width="1.28515625" style="87" customWidth="1"/>
    <col min="22" max="22" width="11.5703125" style="224" customWidth="1"/>
    <col min="23" max="23" width="0.28515625" style="87" customWidth="1"/>
    <col min="24" max="24" width="15.5703125" style="109" hidden="1" customWidth="1"/>
    <col min="25" max="25" width="21.5703125" style="110" hidden="1" customWidth="1"/>
    <col min="26" max="30" width="0" style="111" hidden="1" customWidth="1"/>
    <col min="31" max="31" width="18.5703125" style="71" bestFit="1" customWidth="1"/>
    <col min="32" max="32" width="9.85546875" style="162" bestFit="1" customWidth="1"/>
    <col min="33" max="33" width="9.140625" style="161"/>
    <col min="34" max="16384" width="9.140625" style="53"/>
  </cols>
  <sheetData>
    <row r="1" spans="1:33" s="51" customFormat="1" ht="30" customHeight="1" x14ac:dyDescent="0.2">
      <c r="A1" s="239" t="s">
        <v>88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99"/>
      <c r="X1" s="100"/>
      <c r="Y1" s="101"/>
      <c r="Z1" s="102"/>
      <c r="AA1" s="102"/>
      <c r="AB1" s="102"/>
      <c r="AC1" s="102"/>
      <c r="AD1" s="102"/>
      <c r="AE1" s="69"/>
      <c r="AF1" s="162"/>
      <c r="AG1" s="161"/>
    </row>
    <row r="2" spans="1:33" s="51" customFormat="1" ht="30" customHeight="1" x14ac:dyDescent="0.2">
      <c r="A2" s="239" t="s">
        <v>30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99"/>
      <c r="X2" s="100"/>
      <c r="Y2" s="101"/>
      <c r="Z2" s="102"/>
      <c r="AA2" s="102"/>
      <c r="AB2" s="102"/>
      <c r="AC2" s="102"/>
      <c r="AD2" s="102"/>
      <c r="AE2" s="69"/>
      <c r="AF2" s="162"/>
      <c r="AG2" s="161"/>
    </row>
    <row r="3" spans="1:33" s="51" customFormat="1" ht="30" customHeight="1" x14ac:dyDescent="0.2">
      <c r="A3" s="239" t="s">
        <v>146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99"/>
      <c r="X3" s="100"/>
      <c r="Y3" s="101"/>
      <c r="Z3" s="102"/>
      <c r="AA3" s="102"/>
      <c r="AB3" s="102"/>
      <c r="AC3" s="102"/>
      <c r="AD3" s="102"/>
      <c r="AE3" s="69"/>
      <c r="AF3" s="162"/>
      <c r="AG3" s="161"/>
    </row>
    <row r="4" spans="1:33" s="59" customFormat="1" ht="30" customHeight="1" x14ac:dyDescent="0.2">
      <c r="A4" s="236" t="s">
        <v>74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03"/>
      <c r="X4" s="104"/>
      <c r="Y4" s="105"/>
      <c r="Z4" s="106"/>
      <c r="AA4" s="106"/>
      <c r="AB4" s="106"/>
      <c r="AC4" s="106"/>
      <c r="AD4" s="106"/>
      <c r="AE4" s="154"/>
      <c r="AF4" s="162"/>
      <c r="AG4" s="161"/>
    </row>
    <row r="5" spans="1:33" s="51" customFormat="1" ht="30" customHeight="1" x14ac:dyDescent="0.2">
      <c r="A5" s="69"/>
      <c r="B5" s="69"/>
      <c r="C5" s="254" t="s">
        <v>35</v>
      </c>
      <c r="D5" s="254"/>
      <c r="E5" s="254"/>
      <c r="F5" s="254"/>
      <c r="G5" s="254"/>
      <c r="H5" s="254"/>
      <c r="I5" s="254"/>
      <c r="J5" s="254"/>
      <c r="K5" s="254"/>
      <c r="L5" s="69"/>
      <c r="M5" s="254" t="s">
        <v>67</v>
      </c>
      <c r="N5" s="254"/>
      <c r="O5" s="254"/>
      <c r="P5" s="254"/>
      <c r="Q5" s="254"/>
      <c r="R5" s="254"/>
      <c r="S5" s="254"/>
      <c r="T5" s="254"/>
      <c r="U5" s="254"/>
      <c r="V5" s="254"/>
      <c r="W5" s="99"/>
      <c r="X5" s="100"/>
      <c r="Y5" s="101"/>
      <c r="Z5" s="102"/>
      <c r="AA5" s="102"/>
      <c r="AB5" s="102"/>
      <c r="AC5" s="102"/>
      <c r="AD5" s="102"/>
      <c r="AE5" s="69"/>
      <c r="AF5" s="162"/>
      <c r="AG5" s="161"/>
    </row>
    <row r="6" spans="1:33" s="51" customFormat="1" ht="30" customHeight="1" x14ac:dyDescent="0.2">
      <c r="A6" s="69"/>
      <c r="B6" s="69"/>
      <c r="C6" s="233" t="s">
        <v>37</v>
      </c>
      <c r="D6" s="69"/>
      <c r="E6" s="233" t="s">
        <v>38</v>
      </c>
      <c r="F6" s="69"/>
      <c r="G6" s="257" t="s">
        <v>39</v>
      </c>
      <c r="H6" s="68"/>
      <c r="I6" s="256" t="s">
        <v>11</v>
      </c>
      <c r="J6" s="256"/>
      <c r="K6" s="256"/>
      <c r="L6" s="69"/>
      <c r="M6" s="257" t="s">
        <v>37</v>
      </c>
      <c r="N6" s="68"/>
      <c r="O6" s="233" t="s">
        <v>38</v>
      </c>
      <c r="P6" s="233"/>
      <c r="Q6" s="107"/>
      <c r="R6" s="260" t="s">
        <v>39</v>
      </c>
      <c r="S6" s="107"/>
      <c r="T6" s="256" t="s">
        <v>11</v>
      </c>
      <c r="U6" s="256"/>
      <c r="V6" s="256"/>
      <c r="W6" s="99"/>
      <c r="X6" s="102"/>
      <c r="Y6" s="255"/>
      <c r="Z6" s="255"/>
      <c r="AA6" s="255"/>
      <c r="AB6" s="255"/>
      <c r="AC6" s="255"/>
      <c r="AD6" s="255"/>
      <c r="AE6" s="69"/>
      <c r="AF6" s="162"/>
      <c r="AG6" s="161"/>
    </row>
    <row r="7" spans="1:33" s="51" customFormat="1" ht="35.25" customHeight="1" x14ac:dyDescent="0.2">
      <c r="A7" s="52" t="s">
        <v>36</v>
      </c>
      <c r="B7" s="69"/>
      <c r="C7" s="234"/>
      <c r="D7" s="69"/>
      <c r="E7" s="234"/>
      <c r="F7" s="69"/>
      <c r="G7" s="258"/>
      <c r="H7" s="69"/>
      <c r="I7" s="125" t="s">
        <v>27</v>
      </c>
      <c r="J7" s="68"/>
      <c r="K7" s="158" t="s">
        <v>33</v>
      </c>
      <c r="L7" s="69"/>
      <c r="M7" s="259"/>
      <c r="N7" s="69"/>
      <c r="O7" s="234"/>
      <c r="P7" s="234"/>
      <c r="Q7" s="99"/>
      <c r="R7" s="261"/>
      <c r="S7" s="99"/>
      <c r="T7" s="57" t="s">
        <v>27</v>
      </c>
      <c r="U7" s="107"/>
      <c r="V7" s="158" t="s">
        <v>33</v>
      </c>
      <c r="W7" s="99"/>
      <c r="X7" s="102"/>
      <c r="Y7" s="108"/>
      <c r="Z7" s="102"/>
      <c r="AA7" s="108"/>
      <c r="AB7" s="102"/>
      <c r="AC7" s="108"/>
      <c r="AD7" s="102"/>
      <c r="AE7" s="69"/>
      <c r="AF7" s="162"/>
      <c r="AG7" s="161"/>
    </row>
    <row r="8" spans="1:33" ht="30" customHeight="1" x14ac:dyDescent="0.2">
      <c r="A8" s="74" t="s">
        <v>93</v>
      </c>
      <c r="B8" s="53"/>
      <c r="C8" s="124">
        <v>0</v>
      </c>
      <c r="D8" s="53"/>
      <c r="E8" s="203">
        <v>7426390794</v>
      </c>
      <c r="F8" s="203"/>
      <c r="G8" s="203">
        <v>0</v>
      </c>
      <c r="H8" s="53"/>
      <c r="I8" s="253">
        <f>C8+E8+G8</f>
        <v>7426390794</v>
      </c>
      <c r="J8" s="253"/>
      <c r="K8" s="159"/>
      <c r="L8" s="53"/>
      <c r="M8" s="84">
        <v>0</v>
      </c>
      <c r="N8" s="53"/>
      <c r="O8" s="203"/>
      <c r="P8" s="203">
        <v>3831758476</v>
      </c>
      <c r="Q8" s="203"/>
      <c r="R8" s="203">
        <v>4699111334</v>
      </c>
      <c r="S8" s="53"/>
      <c r="T8" s="142">
        <f>M8+P8+R8</f>
        <v>8530869810</v>
      </c>
      <c r="U8" s="53"/>
      <c r="V8" s="225">
        <v>3.9129255848827449E-3</v>
      </c>
      <c r="AE8" s="153"/>
    </row>
    <row r="9" spans="1:33" ht="30" customHeight="1" x14ac:dyDescent="0.2">
      <c r="A9" s="74" t="s">
        <v>94</v>
      </c>
      <c r="B9" s="53"/>
      <c r="C9" s="124">
        <v>0</v>
      </c>
      <c r="D9" s="53"/>
      <c r="E9" s="203">
        <v>10506400474</v>
      </c>
      <c r="F9" s="203"/>
      <c r="G9" s="203">
        <v>0</v>
      </c>
      <c r="H9" s="53"/>
      <c r="I9" s="253">
        <f>C9+E9+G9</f>
        <v>10506400474</v>
      </c>
      <c r="J9" s="253"/>
      <c r="K9" s="159"/>
      <c r="L9" s="53"/>
      <c r="M9" s="84">
        <v>0</v>
      </c>
      <c r="N9" s="53"/>
      <c r="O9" s="203"/>
      <c r="P9" s="203">
        <v>8790302535</v>
      </c>
      <c r="Q9" s="203"/>
      <c r="R9" s="203">
        <v>0</v>
      </c>
      <c r="S9" s="53"/>
      <c r="T9" s="142">
        <f t="shared" ref="T9:T40" si="0">M9+P9+R9</f>
        <v>8790302535</v>
      </c>
      <c r="U9" s="53"/>
      <c r="V9" s="225">
        <v>4.0319217681345845E-3</v>
      </c>
      <c r="AE9" s="153"/>
    </row>
    <row r="10" spans="1:33" ht="30" customHeight="1" x14ac:dyDescent="0.2">
      <c r="A10" s="74" t="s">
        <v>95</v>
      </c>
      <c r="B10" s="53"/>
      <c r="C10" s="124">
        <v>0</v>
      </c>
      <c r="D10" s="53"/>
      <c r="E10" s="203">
        <v>436223795</v>
      </c>
      <c r="F10" s="203"/>
      <c r="G10" s="203">
        <v>0</v>
      </c>
      <c r="H10" s="53"/>
      <c r="I10" s="253">
        <f t="shared" ref="I10:I17" si="1">C10+E10+G10</f>
        <v>436223795</v>
      </c>
      <c r="J10" s="253"/>
      <c r="K10" s="159"/>
      <c r="L10" s="53"/>
      <c r="M10" s="84">
        <v>0</v>
      </c>
      <c r="N10" s="53"/>
      <c r="O10" s="203"/>
      <c r="P10" s="203">
        <v>-1388841488</v>
      </c>
      <c r="Q10" s="203"/>
      <c r="R10" s="203">
        <v>0</v>
      </c>
      <c r="S10" s="53"/>
      <c r="T10" s="142">
        <f t="shared" si="0"/>
        <v>-1388841488</v>
      </c>
      <c r="U10" s="53"/>
      <c r="V10" s="225">
        <v>-6.370315703765055E-4</v>
      </c>
      <c r="AE10" s="153"/>
    </row>
    <row r="11" spans="1:33" ht="30" customHeight="1" x14ac:dyDescent="0.2">
      <c r="A11" s="74" t="s">
        <v>96</v>
      </c>
      <c r="B11" s="53"/>
      <c r="C11" s="124">
        <v>0</v>
      </c>
      <c r="D11" s="53"/>
      <c r="E11" s="203">
        <v>1909719482</v>
      </c>
      <c r="F11" s="203"/>
      <c r="G11" s="203">
        <v>0</v>
      </c>
      <c r="H11" s="53"/>
      <c r="I11" s="253">
        <f t="shared" si="1"/>
        <v>1909719482</v>
      </c>
      <c r="J11" s="253"/>
      <c r="K11" s="159"/>
      <c r="L11" s="53"/>
      <c r="M11" s="84">
        <v>0</v>
      </c>
      <c r="N11" s="53"/>
      <c r="O11" s="203"/>
      <c r="P11" s="203">
        <v>1338679885</v>
      </c>
      <c r="Q11" s="203"/>
      <c r="R11" s="203">
        <v>0</v>
      </c>
      <c r="S11" s="53"/>
      <c r="T11" s="142">
        <f t="shared" si="0"/>
        <v>1338679885</v>
      </c>
      <c r="U11" s="53"/>
      <c r="V11" s="225">
        <v>6.1402352733646865E-4</v>
      </c>
      <c r="AE11" s="153"/>
    </row>
    <row r="12" spans="1:33" ht="30" customHeight="1" x14ac:dyDescent="0.2">
      <c r="A12" s="74" t="s">
        <v>142</v>
      </c>
      <c r="B12" s="53"/>
      <c r="C12" s="124">
        <v>0</v>
      </c>
      <c r="D12" s="53"/>
      <c r="E12" s="203">
        <v>9537466684</v>
      </c>
      <c r="F12" s="203"/>
      <c r="G12" s="203">
        <v>0</v>
      </c>
      <c r="H12" s="53"/>
      <c r="I12" s="253">
        <f t="shared" si="1"/>
        <v>9537466684</v>
      </c>
      <c r="J12" s="253"/>
      <c r="K12" s="159"/>
      <c r="L12" s="53"/>
      <c r="M12" s="84">
        <f>'درآمد سود سهام'!S10</f>
        <v>4246634615</v>
      </c>
      <c r="N12" s="53"/>
      <c r="O12" s="203"/>
      <c r="P12" s="203">
        <v>17849814</v>
      </c>
      <c r="Q12" s="203"/>
      <c r="R12" s="203">
        <v>0</v>
      </c>
      <c r="S12" s="53"/>
      <c r="T12" s="142">
        <f t="shared" si="0"/>
        <v>4264484429</v>
      </c>
      <c r="U12" s="53"/>
      <c r="V12" s="225">
        <v>1.9560268296449578E-3</v>
      </c>
      <c r="AE12" s="153"/>
    </row>
    <row r="13" spans="1:33" ht="30" customHeight="1" x14ac:dyDescent="0.2">
      <c r="A13" s="74" t="s">
        <v>97</v>
      </c>
      <c r="B13" s="53"/>
      <c r="C13" s="124">
        <f>'درآمد سود سهام'!M12</f>
        <v>4284037559</v>
      </c>
      <c r="D13" s="53"/>
      <c r="E13" s="203">
        <v>-1718191705</v>
      </c>
      <c r="F13" s="203"/>
      <c r="G13" s="203">
        <v>0</v>
      </c>
      <c r="H13" s="53"/>
      <c r="I13" s="253">
        <f t="shared" si="1"/>
        <v>2565845854</v>
      </c>
      <c r="J13" s="253"/>
      <c r="K13" s="159"/>
      <c r="L13" s="53"/>
      <c r="M13" s="84">
        <f>'درآمد سود سهام'!S12</f>
        <v>4284037559</v>
      </c>
      <c r="N13" s="53"/>
      <c r="O13" s="203"/>
      <c r="P13" s="203">
        <v>-1665395041</v>
      </c>
      <c r="Q13" s="203"/>
      <c r="R13" s="203">
        <v>0</v>
      </c>
      <c r="S13" s="53"/>
      <c r="T13" s="142">
        <f t="shared" si="0"/>
        <v>2618642518</v>
      </c>
      <c r="U13" s="53"/>
      <c r="V13" s="225">
        <v>1.2011147203691735E-3</v>
      </c>
      <c r="AE13" s="153"/>
    </row>
    <row r="14" spans="1:33" ht="30" customHeight="1" x14ac:dyDescent="0.2">
      <c r="A14" s="74" t="s">
        <v>98</v>
      </c>
      <c r="B14" s="53"/>
      <c r="C14" s="124">
        <v>0</v>
      </c>
      <c r="D14" s="53"/>
      <c r="E14" s="203">
        <v>9989841934</v>
      </c>
      <c r="F14" s="203"/>
      <c r="G14" s="203">
        <v>0</v>
      </c>
      <c r="H14" s="53"/>
      <c r="I14" s="253">
        <f t="shared" si="1"/>
        <v>9989841934</v>
      </c>
      <c r="J14" s="253"/>
      <c r="K14" s="159"/>
      <c r="L14" s="53"/>
      <c r="M14" s="84">
        <v>0</v>
      </c>
      <c r="N14" s="53"/>
      <c r="O14" s="203"/>
      <c r="P14" s="203">
        <v>4696716823</v>
      </c>
      <c r="Q14" s="203"/>
      <c r="R14" s="203">
        <v>0</v>
      </c>
      <c r="S14" s="53"/>
      <c r="T14" s="142">
        <f t="shared" si="0"/>
        <v>4696716823</v>
      </c>
      <c r="U14" s="53"/>
      <c r="V14" s="225">
        <v>2.1542824859574197E-3</v>
      </c>
      <c r="AE14" s="153"/>
    </row>
    <row r="15" spans="1:33" ht="30" customHeight="1" x14ac:dyDescent="0.2">
      <c r="A15" s="74" t="s">
        <v>99</v>
      </c>
      <c r="B15" s="53"/>
      <c r="C15" s="124">
        <v>0</v>
      </c>
      <c r="D15" s="53"/>
      <c r="E15" s="203">
        <v>-746659783</v>
      </c>
      <c r="F15" s="203"/>
      <c r="G15" s="203">
        <v>0</v>
      </c>
      <c r="H15" s="53"/>
      <c r="I15" s="253">
        <f t="shared" si="1"/>
        <v>-746659783</v>
      </c>
      <c r="J15" s="253"/>
      <c r="K15" s="159"/>
      <c r="L15" s="53"/>
      <c r="M15" s="84">
        <v>0</v>
      </c>
      <c r="N15" s="53"/>
      <c r="O15" s="203"/>
      <c r="P15" s="203">
        <v>-3391435490</v>
      </c>
      <c r="Q15" s="203"/>
      <c r="R15" s="203">
        <v>0</v>
      </c>
      <c r="S15" s="53"/>
      <c r="T15" s="142">
        <f t="shared" si="0"/>
        <v>-3391435490</v>
      </c>
      <c r="U15" s="53"/>
      <c r="V15" s="225">
        <v>-1.5555781525049845E-3</v>
      </c>
      <c r="AE15" s="153"/>
    </row>
    <row r="16" spans="1:33" ht="30" customHeight="1" x14ac:dyDescent="0.2">
      <c r="A16" s="74" t="s">
        <v>100</v>
      </c>
      <c r="B16" s="53"/>
      <c r="C16" s="124">
        <v>0</v>
      </c>
      <c r="D16" s="53"/>
      <c r="E16" s="203">
        <v>10503783105</v>
      </c>
      <c r="F16" s="203"/>
      <c r="G16" s="203">
        <v>0</v>
      </c>
      <c r="H16" s="53"/>
      <c r="I16" s="253">
        <f t="shared" si="1"/>
        <v>10503783105</v>
      </c>
      <c r="J16" s="253"/>
      <c r="K16" s="159"/>
      <c r="L16" s="53"/>
      <c r="M16" s="84">
        <v>0</v>
      </c>
      <c r="N16" s="53"/>
      <c r="O16" s="203"/>
      <c r="P16" s="203">
        <v>9535170495</v>
      </c>
      <c r="Q16" s="203"/>
      <c r="R16" s="203">
        <v>0</v>
      </c>
      <c r="S16" s="53"/>
      <c r="T16" s="142">
        <f t="shared" si="0"/>
        <v>9535170495</v>
      </c>
      <c r="U16" s="53"/>
      <c r="V16" s="223">
        <v>4.373576600872375E-3</v>
      </c>
      <c r="AE16" s="153"/>
    </row>
    <row r="17" spans="1:31" ht="30" customHeight="1" x14ac:dyDescent="0.2">
      <c r="A17" s="74" t="s">
        <v>101</v>
      </c>
      <c r="B17" s="53"/>
      <c r="C17" s="124">
        <f>'درآمد سود سهام'!M11</f>
        <v>816280880</v>
      </c>
      <c r="D17" s="53"/>
      <c r="E17" s="203">
        <v>15670930428</v>
      </c>
      <c r="F17" s="203"/>
      <c r="G17" s="203">
        <v>0</v>
      </c>
      <c r="H17" s="53"/>
      <c r="I17" s="253">
        <f t="shared" si="1"/>
        <v>16487211308</v>
      </c>
      <c r="J17" s="253"/>
      <c r="K17" s="159"/>
      <c r="L17" s="53"/>
      <c r="M17" s="84">
        <f>'درآمد سود سهام'!S11</f>
        <v>816280880</v>
      </c>
      <c r="N17" s="53"/>
      <c r="O17" s="203"/>
      <c r="P17" s="203">
        <v>7692644691</v>
      </c>
      <c r="Q17" s="203"/>
      <c r="R17" s="203">
        <v>0</v>
      </c>
      <c r="S17" s="53"/>
      <c r="T17" s="142">
        <f t="shared" si="0"/>
        <v>8508925571</v>
      </c>
      <c r="U17" s="53"/>
      <c r="V17" s="225">
        <v>3.902860236783864E-3</v>
      </c>
      <c r="AE17" s="153"/>
    </row>
    <row r="18" spans="1:31" ht="30" customHeight="1" x14ac:dyDescent="0.2">
      <c r="A18" s="74" t="s">
        <v>102</v>
      </c>
      <c r="B18" s="53"/>
      <c r="C18" s="124">
        <v>0</v>
      </c>
      <c r="D18" s="53"/>
      <c r="E18" s="203">
        <v>2454206509</v>
      </c>
      <c r="F18" s="203"/>
      <c r="G18" s="203">
        <v>0</v>
      </c>
      <c r="H18" s="53"/>
      <c r="I18" s="253">
        <f>C18+E18+G18</f>
        <v>2454206509</v>
      </c>
      <c r="J18" s="253"/>
      <c r="K18" s="159"/>
      <c r="L18" s="53"/>
      <c r="M18" s="84">
        <v>0</v>
      </c>
      <c r="N18" s="53"/>
      <c r="O18" s="203"/>
      <c r="P18" s="203">
        <v>1273704165</v>
      </c>
      <c r="Q18" s="203"/>
      <c r="R18" s="203">
        <v>0</v>
      </c>
      <c r="S18" s="53"/>
      <c r="T18" s="142">
        <f t="shared" si="0"/>
        <v>1273704165</v>
      </c>
      <c r="U18" s="53"/>
      <c r="V18" s="225">
        <v>5.8422056903951428E-4</v>
      </c>
      <c r="AE18" s="153"/>
    </row>
    <row r="19" spans="1:31" ht="30" customHeight="1" x14ac:dyDescent="0.2">
      <c r="A19" s="74" t="s">
        <v>103</v>
      </c>
      <c r="B19" s="53"/>
      <c r="C19" s="124">
        <v>0</v>
      </c>
      <c r="D19" s="53"/>
      <c r="E19" s="203">
        <v>2012729888</v>
      </c>
      <c r="F19" s="203"/>
      <c r="G19" s="203">
        <v>0</v>
      </c>
      <c r="H19" s="53"/>
      <c r="I19" s="253">
        <f t="shared" ref="I19:I21" si="2">C19+E19+G19</f>
        <v>2012729888</v>
      </c>
      <c r="J19" s="253"/>
      <c r="K19" s="159"/>
      <c r="L19" s="53"/>
      <c r="M19" s="84">
        <v>0</v>
      </c>
      <c r="N19" s="53"/>
      <c r="O19" s="203"/>
      <c r="P19" s="203">
        <v>-1904479224</v>
      </c>
      <c r="Q19" s="203"/>
      <c r="R19" s="203">
        <v>0</v>
      </c>
      <c r="S19" s="53"/>
      <c r="T19" s="142">
        <f t="shared" si="0"/>
        <v>-1904479224</v>
      </c>
      <c r="U19" s="53"/>
      <c r="V19" s="225">
        <v>-8.7354345423626097E-4</v>
      </c>
      <c r="AE19" s="153"/>
    </row>
    <row r="20" spans="1:31" ht="30" customHeight="1" x14ac:dyDescent="0.2">
      <c r="A20" s="74" t="s">
        <v>104</v>
      </c>
      <c r="B20" s="53"/>
      <c r="C20" s="124">
        <v>0</v>
      </c>
      <c r="D20" s="53"/>
      <c r="E20" s="203">
        <v>3471506191</v>
      </c>
      <c r="F20" s="203"/>
      <c r="G20" s="203">
        <v>0</v>
      </c>
      <c r="H20" s="53"/>
      <c r="I20" s="253">
        <f t="shared" si="2"/>
        <v>3471506191</v>
      </c>
      <c r="J20" s="253"/>
      <c r="K20" s="159"/>
      <c r="L20" s="53"/>
      <c r="M20" s="84">
        <v>0</v>
      </c>
      <c r="N20" s="53"/>
      <c r="O20" s="203"/>
      <c r="P20" s="203">
        <v>3109182740</v>
      </c>
      <c r="Q20" s="203"/>
      <c r="R20" s="203">
        <v>0</v>
      </c>
      <c r="S20" s="53"/>
      <c r="T20" s="142">
        <f t="shared" si="0"/>
        <v>3109182740</v>
      </c>
      <c r="U20" s="53"/>
      <c r="V20" s="225">
        <v>1.4261149170464054E-3</v>
      </c>
      <c r="AE20" s="153"/>
    </row>
    <row r="21" spans="1:31" ht="30" customHeight="1" x14ac:dyDescent="0.2">
      <c r="A21" s="74" t="s">
        <v>143</v>
      </c>
      <c r="B21" s="53"/>
      <c r="C21" s="124">
        <v>0</v>
      </c>
      <c r="D21" s="53"/>
      <c r="E21" s="203">
        <v>896637048</v>
      </c>
      <c r="F21" s="203"/>
      <c r="G21" s="203">
        <f>'درآمد ناشی از فروش'!I9</f>
        <v>-271090257</v>
      </c>
      <c r="H21" s="53"/>
      <c r="I21" s="253">
        <f t="shared" si="2"/>
        <v>625546791</v>
      </c>
      <c r="J21" s="253"/>
      <c r="K21" s="159"/>
      <c r="L21" s="53"/>
      <c r="M21" s="84">
        <v>0</v>
      </c>
      <c r="N21" s="53"/>
      <c r="O21" s="203"/>
      <c r="P21" s="203">
        <v>896637048</v>
      </c>
      <c r="Q21" s="203"/>
      <c r="R21" s="203">
        <f>'درآمد ناشی از فروش'!Q9</f>
        <v>-271090257</v>
      </c>
      <c r="S21" s="53"/>
      <c r="T21" s="142">
        <f t="shared" si="0"/>
        <v>625546791</v>
      </c>
      <c r="U21" s="53"/>
      <c r="V21" s="225">
        <v>2.8692479167551603E-4</v>
      </c>
      <c r="AE21" s="153"/>
    </row>
    <row r="22" spans="1:31" ht="30" customHeight="1" x14ac:dyDescent="0.2">
      <c r="A22" s="74" t="s">
        <v>105</v>
      </c>
      <c r="B22" s="53"/>
      <c r="C22" s="124">
        <v>0</v>
      </c>
      <c r="D22" s="53"/>
      <c r="E22" s="203">
        <v>21520240658</v>
      </c>
      <c r="F22" s="203"/>
      <c r="G22" s="203">
        <v>0</v>
      </c>
      <c r="H22" s="53"/>
      <c r="I22" s="253">
        <f>C22+E22+G22</f>
        <v>21520240658</v>
      </c>
      <c r="J22" s="253"/>
      <c r="K22" s="159"/>
      <c r="L22" s="53"/>
      <c r="M22" s="84">
        <v>0</v>
      </c>
      <c r="N22" s="53"/>
      <c r="O22" s="203"/>
      <c r="P22" s="203">
        <v>15593988951</v>
      </c>
      <c r="Q22" s="203"/>
      <c r="R22" s="203">
        <v>0</v>
      </c>
      <c r="S22" s="53"/>
      <c r="T22" s="142">
        <f t="shared" si="0"/>
        <v>15593988951</v>
      </c>
      <c r="U22" s="53"/>
      <c r="V22" s="225">
        <v>7.1526256637067034E-3</v>
      </c>
      <c r="AE22" s="153"/>
    </row>
    <row r="23" spans="1:31" ht="30" customHeight="1" x14ac:dyDescent="0.2">
      <c r="A23" s="74" t="s">
        <v>121</v>
      </c>
      <c r="B23" s="53"/>
      <c r="C23" s="124">
        <v>0</v>
      </c>
      <c r="D23" s="53"/>
      <c r="E23" s="203">
        <v>41790730531</v>
      </c>
      <c r="F23" s="203"/>
      <c r="G23" s="203">
        <v>0</v>
      </c>
      <c r="H23" s="53"/>
      <c r="I23" s="253">
        <f t="shared" ref="I23:I24" si="3">C23+E23+G23</f>
        <v>41790730531</v>
      </c>
      <c r="J23" s="253"/>
      <c r="K23" s="159"/>
      <c r="L23" s="53"/>
      <c r="M23" s="84">
        <v>0</v>
      </c>
      <c r="N23" s="53"/>
      <c r="O23" s="203"/>
      <c r="P23" s="203">
        <v>23408803197</v>
      </c>
      <c r="Q23" s="203"/>
      <c r="R23" s="203">
        <v>0</v>
      </c>
      <c r="S23" s="53"/>
      <c r="T23" s="142">
        <f t="shared" si="0"/>
        <v>23408803197</v>
      </c>
      <c r="U23" s="53"/>
      <c r="V23" s="225">
        <v>1.0737112039109443E-2</v>
      </c>
      <c r="AE23" s="153"/>
    </row>
    <row r="24" spans="1:31" ht="30" customHeight="1" x14ac:dyDescent="0.2">
      <c r="A24" s="74" t="s">
        <v>106</v>
      </c>
      <c r="B24" s="53"/>
      <c r="C24" s="124">
        <v>0</v>
      </c>
      <c r="D24" s="53"/>
      <c r="E24" s="203">
        <v>-12330881</v>
      </c>
      <c r="F24" s="203"/>
      <c r="G24" s="203">
        <v>0</v>
      </c>
      <c r="H24" s="53"/>
      <c r="I24" s="253">
        <f t="shared" si="3"/>
        <v>-12330881</v>
      </c>
      <c r="J24" s="253"/>
      <c r="K24" s="159"/>
      <c r="L24" s="53"/>
      <c r="M24" s="84">
        <v>0</v>
      </c>
      <c r="N24" s="53"/>
      <c r="O24" s="203"/>
      <c r="P24" s="203">
        <v>-265906280</v>
      </c>
      <c r="Q24" s="203"/>
      <c r="R24" s="203">
        <v>0</v>
      </c>
      <c r="S24" s="53"/>
      <c r="T24" s="142">
        <f t="shared" si="0"/>
        <v>-265906280</v>
      </c>
      <c r="U24" s="53"/>
      <c r="V24" s="225">
        <v>-1.219654630027691E-4</v>
      </c>
      <c r="AE24" s="153"/>
    </row>
    <row r="25" spans="1:31" ht="30" customHeight="1" x14ac:dyDescent="0.2">
      <c r="A25" s="74" t="s">
        <v>107</v>
      </c>
      <c r="B25" s="53"/>
      <c r="C25" s="124">
        <v>0</v>
      </c>
      <c r="D25" s="53"/>
      <c r="E25" s="203">
        <v>4466112454</v>
      </c>
      <c r="F25" s="203"/>
      <c r="G25" s="203">
        <v>0</v>
      </c>
      <c r="H25" s="53"/>
      <c r="I25" s="253">
        <f>C25+E25+G25</f>
        <v>4466112454</v>
      </c>
      <c r="J25" s="253"/>
      <c r="K25" s="159"/>
      <c r="L25" s="53"/>
      <c r="M25" s="84">
        <v>0</v>
      </c>
      <c r="N25" s="53"/>
      <c r="O25" s="203"/>
      <c r="P25" s="203">
        <v>-897563328</v>
      </c>
      <c r="Q25" s="203"/>
      <c r="R25" s="203">
        <v>0</v>
      </c>
      <c r="S25" s="53"/>
      <c r="T25" s="142">
        <f t="shared" si="0"/>
        <v>-897563328</v>
      </c>
      <c r="U25" s="53"/>
      <c r="V25" s="225">
        <v>-4.1169289748939477E-4</v>
      </c>
      <c r="AE25" s="153"/>
    </row>
    <row r="26" spans="1:31" ht="30" customHeight="1" x14ac:dyDescent="0.2">
      <c r="A26" s="74" t="s">
        <v>108</v>
      </c>
      <c r="B26" s="53"/>
      <c r="C26" s="124">
        <v>0</v>
      </c>
      <c r="D26" s="53"/>
      <c r="E26" s="203">
        <v>6942606903</v>
      </c>
      <c r="F26" s="203"/>
      <c r="G26" s="203">
        <v>0</v>
      </c>
      <c r="H26" s="53"/>
      <c r="I26" s="253">
        <f t="shared" ref="I26:I29" si="4">C26+E26+G26</f>
        <v>6942606903</v>
      </c>
      <c r="J26" s="253"/>
      <c r="K26" s="159"/>
      <c r="L26" s="53"/>
      <c r="M26" s="84">
        <v>0</v>
      </c>
      <c r="N26" s="53"/>
      <c r="O26" s="203"/>
      <c r="P26" s="203">
        <v>5447256179</v>
      </c>
      <c r="Q26" s="203"/>
      <c r="R26" s="203">
        <v>0</v>
      </c>
      <c r="S26" s="53"/>
      <c r="T26" s="142">
        <f t="shared" si="0"/>
        <v>5447256179</v>
      </c>
      <c r="U26" s="53"/>
      <c r="V26" s="225">
        <v>2.4985386654517144E-3</v>
      </c>
      <c r="AE26" s="153"/>
    </row>
    <row r="27" spans="1:31" ht="30" customHeight="1" x14ac:dyDescent="0.2">
      <c r="A27" s="74" t="s">
        <v>122</v>
      </c>
      <c r="B27" s="53"/>
      <c r="C27" s="124">
        <v>0</v>
      </c>
      <c r="D27" s="53"/>
      <c r="E27" s="203">
        <v>1848250641</v>
      </c>
      <c r="F27" s="203"/>
      <c r="G27" s="203">
        <v>0</v>
      </c>
      <c r="H27" s="53"/>
      <c r="I27" s="253">
        <f t="shared" si="4"/>
        <v>1848250641</v>
      </c>
      <c r="J27" s="253"/>
      <c r="K27" s="159"/>
      <c r="L27" s="53"/>
      <c r="M27" s="84">
        <v>0</v>
      </c>
      <c r="N27" s="53"/>
      <c r="O27" s="203"/>
      <c r="P27" s="203">
        <v>-111310506</v>
      </c>
      <c r="Q27" s="203"/>
      <c r="R27" s="203">
        <v>0</v>
      </c>
      <c r="S27" s="53"/>
      <c r="T27" s="142">
        <f t="shared" si="0"/>
        <v>-111310506</v>
      </c>
      <c r="U27" s="53"/>
      <c r="V27" s="225">
        <v>-5.1055723096733584E-5</v>
      </c>
      <c r="AE27" s="153"/>
    </row>
    <row r="28" spans="1:31" ht="30" customHeight="1" x14ac:dyDescent="0.2">
      <c r="A28" s="74" t="s">
        <v>109</v>
      </c>
      <c r="B28" s="53"/>
      <c r="C28" s="124">
        <v>0</v>
      </c>
      <c r="D28" s="53"/>
      <c r="E28" s="203">
        <v>-12439225</v>
      </c>
      <c r="F28" s="203"/>
      <c r="G28" s="203">
        <v>0</v>
      </c>
      <c r="H28" s="53"/>
      <c r="I28" s="253">
        <f t="shared" si="4"/>
        <v>-12439225</v>
      </c>
      <c r="J28" s="253"/>
      <c r="K28" s="159"/>
      <c r="L28" s="53"/>
      <c r="M28" s="84">
        <v>0</v>
      </c>
      <c r="N28" s="53"/>
      <c r="O28" s="203"/>
      <c r="P28" s="203">
        <v>-142606196</v>
      </c>
      <c r="Q28" s="203"/>
      <c r="R28" s="203">
        <v>0</v>
      </c>
      <c r="S28" s="53"/>
      <c r="T28" s="142">
        <f t="shared" si="0"/>
        <v>-142606196</v>
      </c>
      <c r="U28" s="53"/>
      <c r="V28" s="225">
        <v>-6.5410379635274645E-5</v>
      </c>
      <c r="AE28" s="153"/>
    </row>
    <row r="29" spans="1:31" ht="30" customHeight="1" x14ac:dyDescent="0.2">
      <c r="A29" s="74" t="s">
        <v>110</v>
      </c>
      <c r="B29" s="53"/>
      <c r="C29" s="124">
        <v>0</v>
      </c>
      <c r="D29" s="53"/>
      <c r="E29" s="203">
        <v>2093555714</v>
      </c>
      <c r="F29" s="203"/>
      <c r="G29" s="203">
        <v>0</v>
      </c>
      <c r="H29" s="53"/>
      <c r="I29" s="253">
        <f t="shared" si="4"/>
        <v>2093555714</v>
      </c>
      <c r="J29" s="253"/>
      <c r="K29" s="159"/>
      <c r="L29" s="53"/>
      <c r="M29" s="84">
        <v>0</v>
      </c>
      <c r="N29" s="53"/>
      <c r="O29" s="203"/>
      <c r="P29" s="203">
        <v>1676830615</v>
      </c>
      <c r="Q29" s="203"/>
      <c r="R29" s="203">
        <v>0</v>
      </c>
      <c r="S29" s="53"/>
      <c r="T29" s="142">
        <f t="shared" si="0"/>
        <v>1676830615</v>
      </c>
      <c r="U29" s="53"/>
      <c r="V29" s="223">
        <v>7.6912595797170734E-4</v>
      </c>
      <c r="AE29" s="153"/>
    </row>
    <row r="30" spans="1:31" ht="30" customHeight="1" x14ac:dyDescent="0.2">
      <c r="A30" s="74" t="s">
        <v>144</v>
      </c>
      <c r="B30" s="53"/>
      <c r="C30" s="124">
        <v>0</v>
      </c>
      <c r="D30" s="53"/>
      <c r="E30" s="203">
        <v>1477656</v>
      </c>
      <c r="F30" s="203"/>
      <c r="G30" s="203">
        <v>0</v>
      </c>
      <c r="H30" s="53"/>
      <c r="I30" s="253">
        <f>C30+E30+G30</f>
        <v>1477656</v>
      </c>
      <c r="J30" s="253"/>
      <c r="K30" s="159"/>
      <c r="L30" s="53"/>
      <c r="M30" s="84">
        <v>0</v>
      </c>
      <c r="N30" s="53"/>
      <c r="O30" s="203"/>
      <c r="P30" s="203">
        <v>2149760</v>
      </c>
      <c r="Q30" s="203"/>
      <c r="R30" s="203">
        <v>0</v>
      </c>
      <c r="S30" s="53"/>
      <c r="T30" s="142">
        <f t="shared" si="0"/>
        <v>2149760</v>
      </c>
      <c r="U30" s="53"/>
      <c r="V30" s="225">
        <v>9.8604844437985038E-7</v>
      </c>
      <c r="AE30" s="153"/>
    </row>
    <row r="31" spans="1:31" ht="30" customHeight="1" x14ac:dyDescent="0.2">
      <c r="A31" s="74" t="s">
        <v>111</v>
      </c>
      <c r="B31" s="53"/>
      <c r="C31" s="124">
        <v>0</v>
      </c>
      <c r="D31" s="53"/>
      <c r="E31" s="203">
        <v>314960391</v>
      </c>
      <c r="F31" s="203"/>
      <c r="G31" s="203">
        <v>0</v>
      </c>
      <c r="H31" s="53"/>
      <c r="I31" s="253">
        <f t="shared" ref="I31:I36" si="5">C31+E31+G31</f>
        <v>314960391</v>
      </c>
      <c r="J31" s="253"/>
      <c r="K31" s="159"/>
      <c r="L31" s="53"/>
      <c r="M31" s="84">
        <v>0</v>
      </c>
      <c r="N31" s="53"/>
      <c r="O31" s="203"/>
      <c r="P31" s="203">
        <v>399530120</v>
      </c>
      <c r="Q31" s="203"/>
      <c r="R31" s="203">
        <v>0</v>
      </c>
      <c r="S31" s="53"/>
      <c r="T31" s="142">
        <f t="shared" si="0"/>
        <v>399530120</v>
      </c>
      <c r="U31" s="53"/>
      <c r="V31" s="225">
        <v>1.8325583009679914E-4</v>
      </c>
      <c r="AE31" s="153"/>
    </row>
    <row r="32" spans="1:31" ht="30" customHeight="1" x14ac:dyDescent="0.2">
      <c r="A32" s="74" t="s">
        <v>112</v>
      </c>
      <c r="B32" s="53"/>
      <c r="C32" s="124">
        <v>0</v>
      </c>
      <c r="D32" s="53"/>
      <c r="E32" s="203">
        <v>9429558300</v>
      </c>
      <c r="F32" s="203"/>
      <c r="G32" s="203">
        <v>0</v>
      </c>
      <c r="H32" s="53"/>
      <c r="I32" s="253">
        <f t="shared" si="5"/>
        <v>9429558300</v>
      </c>
      <c r="J32" s="253"/>
      <c r="K32" s="159"/>
      <c r="L32" s="53"/>
      <c r="M32" s="84">
        <v>0</v>
      </c>
      <c r="N32" s="53"/>
      <c r="O32" s="203"/>
      <c r="P32" s="203">
        <v>-1220680291</v>
      </c>
      <c r="Q32" s="203"/>
      <c r="R32" s="203">
        <v>0</v>
      </c>
      <c r="S32" s="53"/>
      <c r="T32" s="142">
        <f t="shared" si="0"/>
        <v>-1220680291</v>
      </c>
      <c r="U32" s="53"/>
      <c r="V32" s="225">
        <v>-5.5989966416050772E-4</v>
      </c>
      <c r="AE32" s="153"/>
    </row>
    <row r="33" spans="1:31" ht="30" customHeight="1" x14ac:dyDescent="0.2">
      <c r="A33" s="74" t="s">
        <v>113</v>
      </c>
      <c r="B33" s="53"/>
      <c r="C33" s="124">
        <v>0</v>
      </c>
      <c r="D33" s="53"/>
      <c r="E33" s="203">
        <v>-634328072</v>
      </c>
      <c r="F33" s="203"/>
      <c r="G33" s="203">
        <v>0</v>
      </c>
      <c r="H33" s="53"/>
      <c r="I33" s="253">
        <f t="shared" si="5"/>
        <v>-634328072</v>
      </c>
      <c r="J33" s="253"/>
      <c r="K33" s="159"/>
      <c r="L33" s="53"/>
      <c r="M33" s="84">
        <f>'درآمد سود سهام'!S7</f>
        <v>181614078</v>
      </c>
      <c r="N33" s="53"/>
      <c r="O33" s="203"/>
      <c r="P33" s="203">
        <v>-3719335079</v>
      </c>
      <c r="Q33" s="203"/>
      <c r="R33" s="203">
        <v>2040</v>
      </c>
      <c r="S33" s="53"/>
      <c r="T33" s="142">
        <f t="shared" si="0"/>
        <v>-3537718961</v>
      </c>
      <c r="U33" s="53"/>
      <c r="V33" s="223">
        <v>-1.6226752186975059E-3</v>
      </c>
      <c r="AE33" s="153"/>
    </row>
    <row r="34" spans="1:31" ht="30" customHeight="1" x14ac:dyDescent="0.2">
      <c r="A34" s="74" t="s">
        <v>123</v>
      </c>
      <c r="B34" s="53"/>
      <c r="C34" s="124">
        <v>0</v>
      </c>
      <c r="D34" s="53"/>
      <c r="E34" s="203">
        <v>23403123489</v>
      </c>
      <c r="F34" s="203"/>
      <c r="G34" s="203">
        <v>0</v>
      </c>
      <c r="H34" s="53"/>
      <c r="I34" s="253">
        <f t="shared" si="5"/>
        <v>23403123489</v>
      </c>
      <c r="J34" s="253"/>
      <c r="K34" s="159"/>
      <c r="L34" s="53"/>
      <c r="M34" s="84">
        <f>'درآمد سود سهام'!S9</f>
        <v>7945511395</v>
      </c>
      <c r="N34" s="53"/>
      <c r="O34" s="203"/>
      <c r="P34" s="203">
        <v>7175455246</v>
      </c>
      <c r="Q34" s="203"/>
      <c r="R34" s="203">
        <v>0</v>
      </c>
      <c r="S34" s="53"/>
      <c r="T34" s="142">
        <f t="shared" si="0"/>
        <v>15120966641</v>
      </c>
      <c r="U34" s="53"/>
      <c r="V34" s="225">
        <v>6.9356605546096592E-3</v>
      </c>
      <c r="AE34" s="153"/>
    </row>
    <row r="35" spans="1:31" ht="30" customHeight="1" x14ac:dyDescent="0.2">
      <c r="A35" s="74" t="s">
        <v>114</v>
      </c>
      <c r="B35" s="53"/>
      <c r="C35" s="124">
        <f>'درآمد سود سهام'!M13</f>
        <v>472615023</v>
      </c>
      <c r="D35" s="53"/>
      <c r="E35" s="203">
        <v>4778199540</v>
      </c>
      <c r="F35" s="203"/>
      <c r="G35" s="203">
        <v>0</v>
      </c>
      <c r="H35" s="53"/>
      <c r="I35" s="253">
        <f t="shared" si="5"/>
        <v>5250814563</v>
      </c>
      <c r="J35" s="253"/>
      <c r="K35" s="159"/>
      <c r="L35" s="53"/>
      <c r="M35" s="84">
        <f>'درآمد سود سهام'!S13</f>
        <v>472615023</v>
      </c>
      <c r="N35" s="53"/>
      <c r="O35" s="203"/>
      <c r="P35" s="203">
        <v>256117953</v>
      </c>
      <c r="Q35" s="203"/>
      <c r="R35" s="203">
        <v>0</v>
      </c>
      <c r="S35" s="53"/>
      <c r="T35" s="142">
        <f t="shared" si="0"/>
        <v>728732976</v>
      </c>
      <c r="U35" s="53"/>
      <c r="V35" s="225">
        <v>3.3425406433885589E-4</v>
      </c>
      <c r="AE35" s="153"/>
    </row>
    <row r="36" spans="1:31" ht="30" customHeight="1" x14ac:dyDescent="0.2">
      <c r="A36" s="74" t="s">
        <v>115</v>
      </c>
      <c r="B36" s="53"/>
      <c r="C36" s="124">
        <v>0</v>
      </c>
      <c r="D36" s="53"/>
      <c r="E36" s="203">
        <v>329447194</v>
      </c>
      <c r="F36" s="203"/>
      <c r="G36" s="203">
        <v>0</v>
      </c>
      <c r="H36" s="53"/>
      <c r="I36" s="253">
        <f t="shared" si="5"/>
        <v>329447194</v>
      </c>
      <c r="J36" s="253"/>
      <c r="K36" s="159"/>
      <c r="L36" s="53"/>
      <c r="M36" s="84">
        <v>0</v>
      </c>
      <c r="N36" s="53"/>
      <c r="O36" s="203"/>
      <c r="P36" s="203">
        <v>-287971926</v>
      </c>
      <c r="Q36" s="203"/>
      <c r="R36" s="203">
        <v>0</v>
      </c>
      <c r="S36" s="53"/>
      <c r="T36" s="142">
        <f t="shared" si="0"/>
        <v>-287971926</v>
      </c>
      <c r="U36" s="53"/>
      <c r="V36" s="225">
        <v>-1.3208649786830594E-4</v>
      </c>
      <c r="AE36" s="153"/>
    </row>
    <row r="37" spans="1:31" ht="30" customHeight="1" x14ac:dyDescent="0.2">
      <c r="A37" s="74" t="s">
        <v>116</v>
      </c>
      <c r="B37" s="53"/>
      <c r="C37" s="124">
        <v>0</v>
      </c>
      <c r="D37" s="53"/>
      <c r="E37" s="203">
        <v>-17187125</v>
      </c>
      <c r="F37" s="203"/>
      <c r="G37" s="203">
        <v>0</v>
      </c>
      <c r="H37" s="53"/>
      <c r="I37" s="253">
        <f t="shared" ref="I37" si="6">C37+E37+G37</f>
        <v>-17187125</v>
      </c>
      <c r="J37" s="253"/>
      <c r="K37" s="159"/>
      <c r="L37" s="53"/>
      <c r="M37" s="84">
        <v>0</v>
      </c>
      <c r="N37" s="53"/>
      <c r="O37" s="203"/>
      <c r="P37" s="203">
        <v>310792278</v>
      </c>
      <c r="Q37" s="203"/>
      <c r="R37" s="203">
        <v>0</v>
      </c>
      <c r="S37" s="53"/>
      <c r="T37" s="142">
        <f t="shared" si="0"/>
        <v>310792278</v>
      </c>
      <c r="U37" s="53"/>
      <c r="V37" s="225">
        <v>1.4255370006287677E-4</v>
      </c>
      <c r="AE37" s="153"/>
    </row>
    <row r="38" spans="1:31" ht="30" customHeight="1" x14ac:dyDescent="0.2">
      <c r="A38" s="74" t="s">
        <v>117</v>
      </c>
      <c r="B38" s="53"/>
      <c r="C38" s="124">
        <v>0</v>
      </c>
      <c r="D38" s="53"/>
      <c r="E38" s="203">
        <v>386628289</v>
      </c>
      <c r="F38" s="203"/>
      <c r="G38" s="203">
        <v>0</v>
      </c>
      <c r="H38" s="53"/>
      <c r="I38" s="253">
        <f>C38+E38+G38</f>
        <v>386628289</v>
      </c>
      <c r="J38" s="253"/>
      <c r="K38" s="159"/>
      <c r="L38" s="53"/>
      <c r="M38" s="84">
        <v>0</v>
      </c>
      <c r="N38" s="53"/>
      <c r="O38" s="203"/>
      <c r="P38" s="203">
        <v>341993377</v>
      </c>
      <c r="Q38" s="203"/>
      <c r="R38" s="203">
        <v>0</v>
      </c>
      <c r="S38" s="53"/>
      <c r="T38" s="142">
        <f t="shared" si="0"/>
        <v>341993377</v>
      </c>
      <c r="U38" s="53"/>
      <c r="V38" s="225">
        <v>1.5686496975432686E-4</v>
      </c>
      <c r="AE38" s="153"/>
    </row>
    <row r="39" spans="1:31" ht="30" customHeight="1" x14ac:dyDescent="0.2">
      <c r="A39" s="74" t="s">
        <v>118</v>
      </c>
      <c r="B39" s="53"/>
      <c r="C39" s="124">
        <v>0</v>
      </c>
      <c r="D39" s="53"/>
      <c r="E39" s="203">
        <v>994532584</v>
      </c>
      <c r="F39" s="203"/>
      <c r="G39" s="203">
        <f>'درآمد ناشی از فروش'!I10</f>
        <v>126755845</v>
      </c>
      <c r="H39" s="53"/>
      <c r="I39" s="253">
        <f t="shared" ref="I39:I40" si="7">C39+E39+G39</f>
        <v>1121288429</v>
      </c>
      <c r="J39" s="253"/>
      <c r="K39" s="159"/>
      <c r="L39" s="53"/>
      <c r="M39" s="84">
        <f>'درآمد سود سهام'!S8</f>
        <v>284840975</v>
      </c>
      <c r="N39" s="53"/>
      <c r="O39" s="203"/>
      <c r="P39" s="203">
        <v>253511631</v>
      </c>
      <c r="Q39" s="203"/>
      <c r="R39" s="203">
        <f>'درآمد ناشی از فروش'!Q10</f>
        <v>126755845</v>
      </c>
      <c r="S39" s="53"/>
      <c r="T39" s="142">
        <f t="shared" si="0"/>
        <v>665108451</v>
      </c>
      <c r="U39" s="53"/>
      <c r="V39" s="225">
        <v>3.0507086998197096E-4</v>
      </c>
      <c r="AE39" s="153"/>
    </row>
    <row r="40" spans="1:31" ht="30" customHeight="1" x14ac:dyDescent="0.2">
      <c r="A40" s="74" t="s">
        <v>119</v>
      </c>
      <c r="B40" s="53"/>
      <c r="C40" s="124">
        <v>0</v>
      </c>
      <c r="D40" s="53"/>
      <c r="E40" s="203">
        <v>17462502919</v>
      </c>
      <c r="F40" s="203"/>
      <c r="G40" s="290">
        <v>0</v>
      </c>
      <c r="H40" s="53"/>
      <c r="I40" s="253">
        <f t="shared" si="7"/>
        <v>17462502919</v>
      </c>
      <c r="J40" s="253"/>
      <c r="K40" s="159"/>
      <c r="L40" s="53"/>
      <c r="M40" s="84">
        <v>0</v>
      </c>
      <c r="N40" s="53"/>
      <c r="O40" s="203"/>
      <c r="P40" s="203">
        <v>9317547089</v>
      </c>
      <c r="Q40" s="203"/>
      <c r="R40" s="203">
        <v>0</v>
      </c>
      <c r="S40" s="53"/>
      <c r="T40" s="142">
        <f t="shared" si="0"/>
        <v>9317547089</v>
      </c>
      <c r="U40" s="53"/>
      <c r="V40" s="225">
        <v>4.2737574485265575E-3</v>
      </c>
      <c r="AE40" s="153"/>
    </row>
    <row r="41" spans="1:31" ht="30" customHeight="1" thickBot="1" x14ac:dyDescent="0.25">
      <c r="A41" s="201" t="s">
        <v>11</v>
      </c>
      <c r="B41" s="131"/>
      <c r="C41" s="67">
        <f>SUM(C8:C40)</f>
        <v>5572933462</v>
      </c>
      <c r="D41" s="58">
        <f t="shared" ref="D41:W41" si="8">SUM(D8:D38)</f>
        <v>0</v>
      </c>
      <c r="E41" s="288">
        <f>SUM(E8:E40)</f>
        <v>207436626804</v>
      </c>
      <c r="F41" s="58">
        <f t="shared" si="8"/>
        <v>0</v>
      </c>
      <c r="G41" s="291">
        <f>SUM(G8:G40)</f>
        <v>-144334412</v>
      </c>
      <c r="H41" s="58">
        <f t="shared" si="8"/>
        <v>0</v>
      </c>
      <c r="I41" s="126">
        <f>SUM(I8:J40)</f>
        <v>212865225854</v>
      </c>
      <c r="J41" s="66"/>
      <c r="K41" s="213">
        <f t="shared" si="8"/>
        <v>0</v>
      </c>
      <c r="L41" s="66">
        <f t="shared" si="8"/>
        <v>0</v>
      </c>
      <c r="M41" s="65">
        <f>SUM(M8:M40)</f>
        <v>18231534525</v>
      </c>
      <c r="N41" s="66">
        <f t="shared" si="8"/>
        <v>0</v>
      </c>
      <c r="O41" s="66">
        <f t="shared" si="8"/>
        <v>0</v>
      </c>
      <c r="P41" s="289">
        <f>SUM(P8:P40)</f>
        <v>90371098219</v>
      </c>
      <c r="Q41" s="112">
        <f t="shared" si="8"/>
        <v>0</v>
      </c>
      <c r="R41" s="129">
        <f>SUM(R8:R40)</f>
        <v>4554778962</v>
      </c>
      <c r="S41" s="112">
        <f t="shared" si="8"/>
        <v>0</v>
      </c>
      <c r="T41" s="289">
        <f>SUM(T8:T40)</f>
        <v>113157411706</v>
      </c>
      <c r="U41" s="112">
        <f t="shared" si="8"/>
        <v>0</v>
      </c>
      <c r="V41" s="226">
        <f>SUM(V8:V40)</f>
        <v>5.1902858822729776E-2</v>
      </c>
      <c r="W41" s="87">
        <f t="shared" si="8"/>
        <v>0</v>
      </c>
    </row>
    <row r="42" spans="1:31" ht="30" customHeight="1" thickTop="1" x14ac:dyDescent="0.2">
      <c r="E42" s="58"/>
      <c r="O42" s="155"/>
    </row>
    <row r="43" spans="1:31" ht="30" customHeight="1" x14ac:dyDescent="0.2">
      <c r="E43" s="73"/>
      <c r="O43" s="156"/>
    </row>
    <row r="44" spans="1:31" ht="30" customHeight="1" x14ac:dyDescent="0.2">
      <c r="A44" s="74"/>
      <c r="E44" s="73"/>
      <c r="O44" s="87"/>
    </row>
  </sheetData>
  <mergeCells count="48">
    <mergeCell ref="I39:J39"/>
    <mergeCell ref="I40:J40"/>
    <mergeCell ref="Y6:AD6"/>
    <mergeCell ref="I6:K6"/>
    <mergeCell ref="T6:V6"/>
    <mergeCell ref="C6:C7"/>
    <mergeCell ref="E6:E7"/>
    <mergeCell ref="G6:G7"/>
    <mergeCell ref="M6:M7"/>
    <mergeCell ref="R6:R7"/>
    <mergeCell ref="O6:P7"/>
    <mergeCell ref="A1:V1"/>
    <mergeCell ref="A2:V2"/>
    <mergeCell ref="A3:V3"/>
    <mergeCell ref="C5:K5"/>
    <mergeCell ref="M5:V5"/>
    <mergeCell ref="A4:V4"/>
    <mergeCell ref="I33:J33"/>
    <mergeCell ref="I28:J28"/>
    <mergeCell ref="I29:J29"/>
    <mergeCell ref="I30:J30"/>
    <mergeCell ref="I25:J25"/>
    <mergeCell ref="I26:J26"/>
    <mergeCell ref="I27:J27"/>
    <mergeCell ref="I19:J19"/>
    <mergeCell ref="I31:J31"/>
    <mergeCell ref="I32:J32"/>
    <mergeCell ref="I22:J22"/>
    <mergeCell ref="I23:J23"/>
    <mergeCell ref="I24:J24"/>
    <mergeCell ref="I20:J20"/>
    <mergeCell ref="I21:J21"/>
    <mergeCell ref="I35:J35"/>
    <mergeCell ref="I36:J36"/>
    <mergeCell ref="I37:J37"/>
    <mergeCell ref="I38:J38"/>
    <mergeCell ref="I8:J8"/>
    <mergeCell ref="I9:J9"/>
    <mergeCell ref="I10:J10"/>
    <mergeCell ref="I11:J11"/>
    <mergeCell ref="I34:J34"/>
    <mergeCell ref="I12:J12"/>
    <mergeCell ref="I13:J13"/>
    <mergeCell ref="I14:J14"/>
    <mergeCell ref="I15:J15"/>
    <mergeCell ref="I16:J16"/>
    <mergeCell ref="I17:J17"/>
    <mergeCell ref="I18:J18"/>
  </mergeCells>
  <pageMargins left="0.39" right="0.39" top="0.39" bottom="0.39" header="0" footer="0"/>
  <pageSetup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R17"/>
  <sheetViews>
    <sheetView rightToLeft="1" view="pageBreakPreview" zoomScaleNormal="100" zoomScaleSheetLayoutView="100" workbookViewId="0">
      <selection activeCell="D31" sqref="D31"/>
    </sheetView>
  </sheetViews>
  <sheetFormatPr defaultRowHeight="12.75" x14ac:dyDescent="0.2"/>
  <cols>
    <col min="1" max="1" width="6.7109375" bestFit="1" customWidth="1"/>
    <col min="2" max="2" width="24.42578125" style="53" customWidth="1"/>
    <col min="3" max="3" width="1.28515625" style="53" customWidth="1"/>
    <col min="4" max="4" width="17.42578125" style="53" bestFit="1" customWidth="1"/>
    <col min="5" max="5" width="1.28515625" style="53" customWidth="1"/>
    <col min="6" max="6" width="16.85546875" style="53" customWidth="1"/>
    <col min="7" max="7" width="1.28515625" style="53" customWidth="1"/>
    <col min="8" max="8" width="17.42578125" style="53" bestFit="1" customWidth="1"/>
    <col min="9" max="9" width="1.28515625" style="53" customWidth="1"/>
    <col min="10" max="10" width="17.42578125" style="53" bestFit="1" customWidth="1"/>
    <col min="11" max="11" width="1.28515625" style="53" customWidth="1"/>
    <col min="12" max="12" width="17.28515625" style="53" bestFit="1" customWidth="1"/>
    <col min="13" max="13" width="1.28515625" style="53" customWidth="1"/>
    <col min="14" max="14" width="16.42578125" style="53" bestFit="1" customWidth="1"/>
    <col min="15" max="15" width="1.28515625" style="53" customWidth="1"/>
    <col min="16" max="16" width="17.42578125" style="53" bestFit="1" customWidth="1"/>
    <col min="17" max="17" width="1.28515625" customWidth="1"/>
    <col min="18" max="18" width="17.42578125" bestFit="1" customWidth="1"/>
    <col min="19" max="19" width="0.28515625" customWidth="1"/>
  </cols>
  <sheetData>
    <row r="1" spans="1:18" s="9" customFormat="1" ht="30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18" s="9" customFormat="1" ht="30" customHeight="1" x14ac:dyDescent="0.2">
      <c r="A2" s="235" t="s">
        <v>30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</row>
    <row r="3" spans="1:18" s="9" customFormat="1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</row>
    <row r="4" spans="1:18" s="9" customFormat="1" ht="30" customHeight="1" x14ac:dyDescent="0.2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8" s="10" customFormat="1" ht="30" customHeight="1" x14ac:dyDescent="0.2">
      <c r="A5" s="242" t="s">
        <v>73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</row>
    <row r="6" spans="1:18" s="9" customFormat="1" ht="30" customHeight="1" x14ac:dyDescent="0.2">
      <c r="B6" s="51"/>
      <c r="C6" s="51"/>
      <c r="D6" s="254" t="s">
        <v>35</v>
      </c>
      <c r="E6" s="254"/>
      <c r="F6" s="254"/>
      <c r="G6" s="254"/>
      <c r="H6" s="254"/>
      <c r="I6" s="254"/>
      <c r="J6" s="254"/>
      <c r="K6" s="51"/>
      <c r="L6" s="230" t="str">
        <f>'درآمد سرمایه گذاری در سهام'!$M$5</f>
        <v>از ابتدای سال مالی تا پایان ماه</v>
      </c>
      <c r="M6" s="230"/>
      <c r="N6" s="230"/>
      <c r="O6" s="230"/>
      <c r="P6" s="230"/>
      <c r="Q6" s="230"/>
      <c r="R6" s="230"/>
    </row>
    <row r="7" spans="1:18" s="9" customFormat="1" ht="30" customHeight="1" x14ac:dyDescent="0.2">
      <c r="A7" s="285"/>
      <c r="B7" s="285"/>
      <c r="C7" s="51"/>
      <c r="D7" s="52" t="s">
        <v>40</v>
      </c>
      <c r="E7" s="51"/>
      <c r="F7" s="52" t="s">
        <v>38</v>
      </c>
      <c r="G7" s="51"/>
      <c r="H7" s="52" t="s">
        <v>39</v>
      </c>
      <c r="I7" s="51"/>
      <c r="J7" s="52" t="s">
        <v>11</v>
      </c>
      <c r="K7" s="51"/>
      <c r="L7" s="52" t="s">
        <v>40</v>
      </c>
      <c r="M7" s="51"/>
      <c r="N7" s="52" t="s">
        <v>38</v>
      </c>
      <c r="O7" s="51"/>
      <c r="P7" s="52" t="s">
        <v>39</v>
      </c>
      <c r="R7" s="1" t="s">
        <v>11</v>
      </c>
    </row>
    <row r="8" spans="1:18" s="69" customFormat="1" ht="30" customHeight="1" x14ac:dyDescent="0.2">
      <c r="A8" s="284"/>
      <c r="B8" s="284"/>
      <c r="D8" s="56">
        <v>0</v>
      </c>
      <c r="E8" s="206"/>
      <c r="F8" s="207">
        <v>0</v>
      </c>
      <c r="G8" s="206"/>
      <c r="H8" s="208">
        <v>0</v>
      </c>
      <c r="I8" s="206"/>
      <c r="J8" s="56">
        <f>D8+F8+H8</f>
        <v>0</v>
      </c>
      <c r="K8" s="206"/>
      <c r="L8" s="208">
        <v>0</v>
      </c>
      <c r="M8" s="206"/>
      <c r="N8" s="208">
        <v>0</v>
      </c>
      <c r="O8" s="206"/>
      <c r="P8" s="209">
        <v>0</v>
      </c>
      <c r="Q8" s="210"/>
      <c r="R8" s="211">
        <f>L8+N8+P8</f>
        <v>0</v>
      </c>
    </row>
    <row r="9" spans="1:18" s="15" customFormat="1" ht="30" customHeight="1" thickBot="1" x14ac:dyDescent="0.3">
      <c r="A9" s="262" t="s">
        <v>11</v>
      </c>
      <c r="B9" s="262"/>
      <c r="C9" s="60"/>
      <c r="D9" s="79">
        <f>SUM(D8:D8)</f>
        <v>0</v>
      </c>
      <c r="E9" s="80"/>
      <c r="F9" s="143">
        <f>SUM(F8:F8)</f>
        <v>0</v>
      </c>
      <c r="G9" s="80"/>
      <c r="H9" s="79">
        <f>SUM(H8:H8)</f>
        <v>0</v>
      </c>
      <c r="I9" s="80"/>
      <c r="J9" s="79">
        <f>SUM(J8:J8)</f>
        <v>0</v>
      </c>
      <c r="K9" s="80"/>
      <c r="L9" s="79">
        <f>SUM(L8:L8)</f>
        <v>0</v>
      </c>
      <c r="M9" s="80"/>
      <c r="N9" s="79">
        <f>SUM(N8:N8)</f>
        <v>0</v>
      </c>
      <c r="O9" s="80"/>
      <c r="P9" s="79">
        <f>SUM(P8:P8)</f>
        <v>0</v>
      </c>
      <c r="Q9" s="13"/>
      <c r="R9" s="14">
        <f>SUM(R8:R8)</f>
        <v>0</v>
      </c>
    </row>
    <row r="14" spans="1:18" x14ac:dyDescent="0.2">
      <c r="P14" s="54"/>
    </row>
    <row r="15" spans="1:18" x14ac:dyDescent="0.2">
      <c r="P15" s="54"/>
    </row>
    <row r="16" spans="1:18" x14ac:dyDescent="0.2">
      <c r="P16" s="54"/>
    </row>
    <row r="17" spans="16:16" x14ac:dyDescent="0.2">
      <c r="P17" s="54"/>
    </row>
  </sheetData>
  <mergeCells count="9">
    <mergeCell ref="A7:B7"/>
    <mergeCell ref="A8:B8"/>
    <mergeCell ref="A9:B9"/>
    <mergeCell ref="A1:R1"/>
    <mergeCell ref="A2:R2"/>
    <mergeCell ref="A3:R3"/>
    <mergeCell ref="D6:J6"/>
    <mergeCell ref="L6:R6"/>
    <mergeCell ref="A5:R5"/>
  </mergeCells>
  <pageMargins left="0.39" right="0.39" top="0.39" bottom="0.39" header="0" footer="0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P38"/>
  <sheetViews>
    <sheetView rightToLeft="1" view="pageBreakPreview" zoomScaleNormal="100" zoomScaleSheetLayoutView="100" workbookViewId="0">
      <selection activeCell="A3" sqref="A3:P3"/>
    </sheetView>
  </sheetViews>
  <sheetFormatPr defaultRowHeight="12.75" x14ac:dyDescent="0.2"/>
  <cols>
    <col min="1" max="1" width="21.140625" customWidth="1"/>
    <col min="2" max="2" width="1.28515625" customWidth="1"/>
    <col min="3" max="3" width="13" customWidth="1"/>
    <col min="4" max="4" width="1.28515625" customWidth="1"/>
    <col min="5" max="5" width="29.140625" bestFit="1" customWidth="1"/>
    <col min="6" max="6" width="1.28515625" customWidth="1"/>
    <col min="7" max="7" width="13" customWidth="1"/>
    <col min="8" max="8" width="1.28515625" customWidth="1"/>
    <col min="9" max="9" width="10.42578125" customWidth="1"/>
    <col min="10" max="10" width="9.140625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4.140625" customWidth="1"/>
    <col min="17" max="17" width="0.28515625" customWidth="1"/>
    <col min="46" max="46" width="9.140625" customWidth="1"/>
    <col min="47" max="47" width="11" bestFit="1" customWidth="1"/>
  </cols>
  <sheetData>
    <row r="1" spans="1:16" ht="29.1" customHeight="1" x14ac:dyDescent="0.2">
      <c r="A1" s="227" t="s">
        <v>88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6" s="9" customFormat="1" ht="30" customHeight="1" x14ac:dyDescent="0.2">
      <c r="A2" s="235" t="s">
        <v>30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1:16" s="9" customFormat="1" ht="30" customHeight="1" x14ac:dyDescent="0.2">
      <c r="A3" s="235" t="s">
        <v>139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</row>
    <row r="4" spans="1:16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10" customFormat="1" ht="30" customHeight="1" x14ac:dyDescent="0.2">
      <c r="A5" s="242" t="s">
        <v>41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</row>
    <row r="6" spans="1:16" s="9" customFormat="1" ht="21" customHeight="1" x14ac:dyDescent="0.2">
      <c r="A6" s="235" t="s">
        <v>44</v>
      </c>
      <c r="C6" s="235" t="s">
        <v>45</v>
      </c>
      <c r="E6" s="235" t="s">
        <v>46</v>
      </c>
      <c r="G6" s="235" t="s">
        <v>18</v>
      </c>
      <c r="I6" s="235" t="s">
        <v>47</v>
      </c>
      <c r="J6" s="235"/>
      <c r="L6" s="263" t="s">
        <v>42</v>
      </c>
      <c r="P6" s="263" t="s">
        <v>43</v>
      </c>
    </row>
    <row r="7" spans="1:16" s="9" customFormat="1" ht="24.75" customHeight="1" x14ac:dyDescent="0.2">
      <c r="A7" s="230"/>
      <c r="C7" s="230"/>
      <c r="E7" s="230"/>
      <c r="G7" s="250"/>
      <c r="I7" s="230"/>
      <c r="J7" s="230"/>
      <c r="L7" s="263"/>
      <c r="N7" s="1" t="s">
        <v>48</v>
      </c>
      <c r="P7" s="263"/>
    </row>
    <row r="8" spans="1:16" s="9" customFormat="1" ht="30" customHeight="1" x14ac:dyDescent="0.2">
      <c r="A8" s="48"/>
      <c r="C8" s="48"/>
      <c r="E8" s="29"/>
      <c r="G8" s="49"/>
      <c r="I8" s="264"/>
      <c r="J8" s="264"/>
      <c r="L8" s="49"/>
      <c r="N8" s="49"/>
      <c r="P8" s="139"/>
    </row>
    <row r="9" spans="1:16" s="9" customFormat="1" ht="30" customHeight="1" x14ac:dyDescent="0.2"/>
    <row r="15" spans="1:16" s="9" customFormat="1" ht="30" customHeight="1" x14ac:dyDescent="0.2"/>
    <row r="16" spans="1:16" s="9" customFormat="1" ht="30" customHeight="1" x14ac:dyDescent="0.2"/>
    <row r="17" s="9" customFormat="1" ht="30" customHeight="1" x14ac:dyDescent="0.2"/>
    <row r="18" s="9" customFormat="1" ht="30" customHeight="1" x14ac:dyDescent="0.2"/>
    <row r="19" s="9" customFormat="1" ht="30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</sheetData>
  <mergeCells count="12">
    <mergeCell ref="I8:J8"/>
    <mergeCell ref="I6:J7"/>
    <mergeCell ref="G6:G7"/>
    <mergeCell ref="E6:E7"/>
    <mergeCell ref="C6:C7"/>
    <mergeCell ref="A6:A7"/>
    <mergeCell ref="A5:P5"/>
    <mergeCell ref="A1:P1"/>
    <mergeCell ref="A2:P2"/>
    <mergeCell ref="A3:P3"/>
    <mergeCell ref="L6:L7"/>
    <mergeCell ref="P6:P7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صورت وضعیت</vt:lpstr>
      <vt:lpstr>سهام</vt:lpstr>
      <vt:lpstr>اوراق</vt:lpstr>
      <vt:lpstr>اوراق مشتقه</vt:lpstr>
      <vt:lpstr>سپرده</vt:lpstr>
      <vt:lpstr>درآمد</vt:lpstr>
      <vt:lpstr>درآمد سرمایه گذاری در سهام</vt:lpstr>
      <vt:lpstr>درآمد سرمایه گذاری در اوراق به</vt:lpstr>
      <vt:lpstr>مبالغ تخصیصی اوراق</vt:lpstr>
      <vt:lpstr>درآمد سود سپرده</vt:lpstr>
      <vt:lpstr>سایر درآمدها</vt:lpstr>
      <vt:lpstr>درآمد سود سهام</vt:lpstr>
      <vt:lpstr>سود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درآمد!Print_Area</vt:lpstr>
      <vt:lpstr>'درآمد سرمایه گذاری در اوراق به'!Print_Area</vt:lpstr>
      <vt:lpstr>'درآمد سرمایه گذاری در سهام'!Print_Area</vt:lpstr>
      <vt:lpstr>'درآمد سود سپرده'!Print_Area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'صورت وضعیت'!Print_Area</vt:lpstr>
      <vt:lpstr>'مبالغ تخصیصی اوراق'!Print_Area</vt:lpstr>
      <vt:lpstr>'درآمد سرمایه گذاری در سهام'!Print_Titles</vt:lpstr>
      <vt:lpstr>'درآمد ناشی از تغییر قیمت اوراق'!Print_Titles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Behnaz Taheri</cp:lastModifiedBy>
  <cp:lastPrinted>2025-04-27T07:07:28Z</cp:lastPrinted>
  <dcterms:created xsi:type="dcterms:W3CDTF">2024-08-25T07:38:43Z</dcterms:created>
  <dcterms:modified xsi:type="dcterms:W3CDTF">2025-04-27T07:21:53Z</dcterms:modified>
</cp:coreProperties>
</file>