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ublic\منیفی\ارسال گزارشات قانونی و دوره ای\صورت وضعیت پورتفوی\رویین\"/>
    </mc:Choice>
  </mc:AlternateContent>
  <xr:revisionPtr revIDLastSave="0" documentId="13_ncr:1_{6298AC57-D01A-4344-AC51-75F6F2A19628}" xr6:coauthVersionLast="47" xr6:coauthVersionMax="47" xr10:uidLastSave="{00000000-0000-0000-0000-000000000000}"/>
  <bookViews>
    <workbookView xWindow="0" yWindow="1950" windowWidth="28800" windowHeight="12615" tabRatio="899" xr2:uid="{00000000-000D-0000-FFFF-FFFF00000000}"/>
  </bookViews>
  <sheets>
    <sheet name="0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درآمد سرمایه گذاری ها" sheetId="15" r:id="rId8"/>
    <sheet name="سرمایه گذاری در سهام" sheetId="11" r:id="rId9"/>
    <sheet name="سود سهام" sheetId="8" r:id="rId10"/>
    <sheet name="درآمدناشی از تغییر ارزش" sheetId="9" r:id="rId11"/>
    <sheet name="درآمد ناشی از فروش" sheetId="10" r:id="rId12"/>
    <sheet name="سرمایه‌گذاری در اوراق بهادار" sheetId="12" r:id="rId13"/>
    <sheet name="درآمد سپرده بانکی" sheetId="13" r:id="rId14"/>
    <sheet name="سود سپرده بانکی" sheetId="7" r:id="rId15"/>
  </sheets>
  <definedNames>
    <definedName name="_xlnm.Print_Area" localSheetId="0">'0'!$A$1:$J$23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1" l="1"/>
  <c r="K19" i="11"/>
  <c r="K18" i="11"/>
  <c r="K17" i="11"/>
  <c r="K16" i="11"/>
  <c r="K15" i="11"/>
  <c r="K14" i="11"/>
  <c r="K13" i="11"/>
  <c r="K12" i="11"/>
  <c r="K11" i="11"/>
  <c r="K10" i="11"/>
  <c r="E10" i="15"/>
  <c r="E11" i="15"/>
  <c r="E9" i="15"/>
  <c r="G10" i="15"/>
  <c r="G11" i="15"/>
  <c r="G9" i="15"/>
  <c r="S12" i="6"/>
  <c r="S13" i="6"/>
  <c r="S14" i="6"/>
  <c r="S11" i="6"/>
  <c r="Y12" i="1"/>
  <c r="Y13" i="1"/>
  <c r="Y14" i="1"/>
  <c r="Y15" i="1"/>
  <c r="Y16" i="1"/>
  <c r="Y17" i="1"/>
  <c r="Y18" i="1"/>
  <c r="Y19" i="1"/>
  <c r="Y20" i="1"/>
  <c r="Y21" i="1"/>
  <c r="Y11" i="1"/>
  <c r="G12" i="15" l="1"/>
  <c r="E12" i="15"/>
  <c r="C12" i="15"/>
  <c r="I13" i="13"/>
  <c r="E13" i="13"/>
  <c r="U21" i="11"/>
  <c r="S21" i="11"/>
  <c r="Q21" i="11"/>
  <c r="O21" i="11"/>
  <c r="M21" i="11"/>
  <c r="K21" i="11"/>
  <c r="I21" i="11"/>
  <c r="G21" i="11"/>
  <c r="E21" i="11"/>
  <c r="C21" i="11"/>
  <c r="Q21" i="9"/>
  <c r="O21" i="9"/>
  <c r="M21" i="9"/>
  <c r="K21" i="9"/>
  <c r="I21" i="9"/>
  <c r="G21" i="9"/>
  <c r="E21" i="9"/>
  <c r="C21" i="9"/>
  <c r="S11" i="7"/>
  <c r="Q11" i="7"/>
  <c r="O11" i="7"/>
  <c r="M11" i="7"/>
  <c r="K11" i="7"/>
  <c r="I11" i="7"/>
  <c r="S15" i="6"/>
  <c r="Q15" i="6"/>
  <c r="O15" i="6"/>
  <c r="M15" i="6"/>
  <c r="K15" i="6"/>
  <c r="Y22" i="1"/>
  <c r="W22" i="1"/>
  <c r="U22" i="1"/>
  <c r="Q22" i="1"/>
  <c r="O22" i="1"/>
  <c r="M22" i="1"/>
  <c r="K22" i="1"/>
  <c r="I22" i="1"/>
  <c r="G22" i="1"/>
  <c r="E22" i="1"/>
  <c r="C22" i="1"/>
</calcChain>
</file>

<file path=xl/sharedStrings.xml><?xml version="1.0" encoding="utf-8"?>
<sst xmlns="http://schemas.openxmlformats.org/spreadsheetml/2006/main" count="633" uniqueCount="121">
  <si>
    <t>صندوق سرمایه گذاری بخشی فلزات رویین</t>
  </si>
  <si>
    <t>صورت وضعیت پورتفوی</t>
  </si>
  <si>
    <t>برای ماه منتهی به 1402/08/30</t>
  </si>
  <si>
    <t>نام شرکت</t>
  </si>
  <si>
    <t>1402/07/30</t>
  </si>
  <si>
    <t>تغییرات طی دوره</t>
  </si>
  <si>
    <t>1402/08/30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</si>
  <si>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</si>
  <si>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</si>
  <si>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</si>
  <si>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</si>
  <si>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</si>
  <si>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</si>
  <si>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</si>
  <si>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</si>
  <si>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پارس فولاد سبزوار</t>
  </si>
  <si>
    <t>غلتک سازان سپاهان</t>
  </si>
  <si>
    <t>فولاد مبارکه اصفهان</t>
  </si>
  <si>
    <t>فولاد هرمزگان جنوب</t>
  </si>
  <si>
    <t>فروسیلیس‌ ایران‌</t>
  </si>
  <si>
    <t>ح . صبا فولاد خلیج فارس</t>
  </si>
  <si>
    <t>توسعه‌ معادن‌ روی‌ ایران‌</t>
  </si>
  <si>
    <t>شرکت آهن و فولاد ارفع</t>
  </si>
  <si>
    <t>سوژمیران</t>
  </si>
  <si>
    <t>مس‌ شهیدباهنر</t>
  </si>
  <si>
    <t>فولاد امیرکبیرکاشان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</si>
  <si>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</si>
  <si>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</si>
  <si>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</si>
  <si>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</si>
  <si>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</si>
  <si>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</si>
  <si>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</si>
  <si>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</si>
  <si>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</si>
  <si>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</si>
  <si>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</si>
  <si>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</si>
  <si>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</si>
  <si>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</si>
  <si>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</si>
  <si>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</si>
  <si>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</si>
  <si>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</si>
  <si>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</si>
  <si>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</si>
  <si>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</si>
  <si>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</si>
  <si>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</si>
  <si>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</si>
  <si>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</si>
  <si>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</si>
  <si>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</si>
  <si>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</si>
  <si>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</si>
  <si>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نیایش</t>
  </si>
  <si>
    <t>101310810707075482</t>
  </si>
  <si>
    <t>سپرده کوتاه مدت</t>
  </si>
  <si>
    <t>1402/07/10</t>
  </si>
  <si>
    <t>بانک گردشگری آپادانا</t>
  </si>
  <si>
    <t>120.9967.1453776.1</t>
  </si>
  <si>
    <t>1402/07/19</t>
  </si>
  <si>
    <t>120.1405.1453776.1</t>
  </si>
  <si>
    <t>سپرده بلند مدت</t>
  </si>
  <si>
    <t>بانک ملت بهار جنوبی</t>
  </si>
  <si>
    <t>9942290316</t>
  </si>
  <si>
    <t>1402/07/26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</si>
  <si>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</si>
  <si>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</si>
  <si>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</si>
  <si>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</si>
  <si>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</si>
  <si>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</si>
  <si>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</si>
  <si>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</si>
  <si>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</si>
  <si>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</si>
  <si>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</si>
  <si>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</si>
  <si>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</si>
  <si>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</si>
  <si>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</si>
  <si>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</si>
  <si>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</si>
  <si>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</si>
  <si>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</si>
  <si>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</si>
  <si>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</si>
  <si>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</si>
  <si>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</si>
  <si>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</si>
  <si>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</si>
  <si>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</si>
  <si>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</si>
  <si>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</si>
  <si>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</si>
  <si>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</si>
  <si>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</si>
  <si>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سرمایه‌گذاری در اوراق بهادار</t>
  </si>
  <si>
    <t>درآمد سپرده بانکی</t>
  </si>
  <si>
    <t>‫صندوق سرمایه گذاری بخشی فلزات رویین</t>
  </si>
  <si>
    <t>‫صورت وضعیت پورتفوی</t>
  </si>
  <si>
    <t>‫برای ماه منتهی به 1402/08/30</t>
  </si>
  <si>
    <t>‫1- سرمایه گذاری ها</t>
  </si>
  <si>
    <t>‫1-1- سرمایه گذاری در سهام و حق تقدم سهام</t>
  </si>
  <si>
    <t>-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</si>
  <si>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</si>
  <si>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</si>
  <si>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‫2- درآمد حاصل از سرمایه گذاری ها</t>
  </si>
  <si>
    <t>‫2- درآمد حاصل از سرمایه گذاری</t>
  </si>
  <si>
    <t>‫2-2- درآمد ناشی از سرمایه گذاری در اوراق بهادار</t>
  </si>
  <si>
    <t>‫1-2- درآمد حاصل از سرمایه گذاری در سهام :</t>
  </si>
  <si>
    <t>‫1-1-2- درآمد ناشی از سود سهام</t>
  </si>
  <si>
    <t>‫2-1-2- درآمد ناشی از تغییر ارزش اوراق بهادار  :</t>
  </si>
  <si>
    <t>‫3-1-2- درآمد ناشی از فروش اوراق بهادار  :</t>
  </si>
  <si>
    <t>‫3-2- درآمد ناشی از سپرده بانکی</t>
  </si>
  <si>
    <t>‫1-3-2- درآمد ناشی از سپرده بانکی</t>
  </si>
  <si>
    <t>‫2-1- سرمایه گذاری در سهام دارای اوراق اختیار فروش تبعی با هدف تامین مالی</t>
  </si>
  <si>
    <t>‫3-1- سرمایه گذاری در اوراق مشارکت بورسی یا فرابورسی</t>
  </si>
  <si>
    <t>‫4-1- سرمایه گذاری در اوراق گواهی سپرده بانکی</t>
  </si>
  <si>
    <t>‫5-1- سرمایه گذاری در 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</si>
</sst>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name val="Calibri"/>
    </font>
    <font>
      <sz val="11"/>
      <name val="Calibri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  <font>
      <sz val="13"/>
      <name val="B Nazanin"/>
      <charset val="178"/>
    </font>
    <font>
      <b/>
      <sz val="13"/>
      <color rgb="FF000000"/>
      <name val="B Nazanin"/>
      <charset val="178"/>
    </font>
    <font>
      <b/>
      <sz val="13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sz val="14"/>
      <color indexed="8"/>
      <name val="B Nazanin"/>
      <charset val="178"/>
    </font>
    <font>
      <b/>
      <u/>
      <sz val="14"/>
      <color rgb="FF000000"/>
      <name val="B Nazanin"/>
      <charset val="178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 readingOrder="2"/>
    </xf>
    <xf numFmtId="3" fontId="5" fillId="0" borderId="0" xfId="0" applyNumberFormat="1" applyFont="1" applyAlignment="1">
      <alignment horizontal="center" vertical="center" readingOrder="2"/>
    </xf>
    <xf numFmtId="10" fontId="5" fillId="0" borderId="0" xfId="0" applyNumberFormat="1" applyFont="1" applyAlignment="1">
      <alignment horizontal="center" vertical="center" readingOrder="2"/>
    </xf>
    <xf numFmtId="38" fontId="5" fillId="0" borderId="0" xfId="0" applyNumberFormat="1" applyFont="1" applyAlignment="1">
      <alignment horizontal="center" vertical="center" readingOrder="2"/>
    </xf>
    <xf numFmtId="3" fontId="7" fillId="0" borderId="1" xfId="0" applyNumberFormat="1" applyFont="1" applyBorder="1" applyAlignment="1">
      <alignment horizontal="center" vertical="center" readingOrder="2"/>
    </xf>
    <xf numFmtId="3" fontId="7" fillId="0" borderId="0" xfId="0" applyNumberFormat="1" applyFont="1" applyAlignment="1">
      <alignment horizontal="center" vertical="center" readingOrder="2"/>
    </xf>
    <xf numFmtId="9" fontId="7" fillId="0" borderId="1" xfId="2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 readingOrder="2"/>
    </xf>
    <xf numFmtId="0" fontId="5" fillId="0" borderId="3" xfId="0" applyFont="1" applyBorder="1" applyAlignment="1">
      <alignment horizontal="center" vertical="center" readingOrder="2"/>
    </xf>
    <xf numFmtId="38" fontId="7" fillId="0" borderId="1" xfId="0" applyNumberFormat="1" applyFont="1" applyBorder="1" applyAlignment="1">
      <alignment horizontal="center" vertical="center" readingOrder="2"/>
    </xf>
    <xf numFmtId="3" fontId="5" fillId="0" borderId="4" xfId="0" applyNumberFormat="1" applyFont="1" applyBorder="1" applyAlignment="1">
      <alignment horizontal="center" vertical="center" readingOrder="2"/>
    </xf>
    <xf numFmtId="0" fontId="5" fillId="0" borderId="4" xfId="0" applyFont="1" applyBorder="1" applyAlignment="1">
      <alignment horizontal="center" vertical="center" readingOrder="2"/>
    </xf>
    <xf numFmtId="0" fontId="7" fillId="0" borderId="0" xfId="0" applyFont="1" applyAlignment="1">
      <alignment horizontal="right" vertical="center" readingOrder="2"/>
    </xf>
    <xf numFmtId="10" fontId="7" fillId="0" borderId="1" xfId="0" applyNumberFormat="1" applyFont="1" applyBorder="1" applyAlignment="1">
      <alignment horizontal="center" vertical="center" readingOrder="2"/>
    </xf>
    <xf numFmtId="0" fontId="4" fillId="0" borderId="0" xfId="0" applyFont="1"/>
    <xf numFmtId="37" fontId="8" fillId="0" borderId="0" xfId="0" applyNumberFormat="1" applyFont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37" fontId="8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 readingOrder="2"/>
    </xf>
    <xf numFmtId="38" fontId="5" fillId="0" borderId="0" xfId="1" applyNumberFormat="1" applyFont="1" applyAlignment="1">
      <alignment horizontal="center" vertical="center" readingOrder="2"/>
    </xf>
    <xf numFmtId="10" fontId="5" fillId="0" borderId="0" xfId="2" applyNumberFormat="1" applyFont="1" applyAlignment="1">
      <alignment horizontal="center" vertical="center" readingOrder="2"/>
    </xf>
    <xf numFmtId="10" fontId="7" fillId="0" borderId="1" xfId="2" applyNumberFormat="1" applyFont="1" applyBorder="1" applyAlignment="1">
      <alignment horizontal="center" vertical="center" readingOrder="2"/>
    </xf>
    <xf numFmtId="37" fontId="2" fillId="0" borderId="0" xfId="0" applyNumberFormat="1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 vertical="center" readingOrder="2"/>
    </xf>
    <xf numFmtId="0" fontId="6" fillId="0" borderId="2" xfId="0" applyFont="1" applyBorder="1" applyAlignment="1">
      <alignment horizontal="center" vertical="center" readingOrder="2"/>
    </xf>
    <xf numFmtId="37" fontId="8" fillId="0" borderId="0" xfId="0" applyNumberFormat="1" applyFont="1" applyAlignment="1">
      <alignment horizontal="right" vertical="center"/>
    </xf>
    <xf numFmtId="0" fontId="10" fillId="0" borderId="0" xfId="0" applyFont="1"/>
    <xf numFmtId="0" fontId="6" fillId="0" borderId="3" xfId="0" applyFont="1" applyBorder="1" applyAlignment="1">
      <alignment horizontal="center" vertical="center" readingOrder="2"/>
    </xf>
    <xf numFmtId="0" fontId="6" fillId="0" borderId="4" xfId="0" applyFont="1" applyBorder="1" applyAlignment="1">
      <alignment horizontal="center" vertical="center" readingOrder="2"/>
    </xf>
    <xf numFmtId="0" fontId="6" fillId="0" borderId="4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38" fontId="6" fillId="0" borderId="3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460376</xdr:colOff>
      <xdr:row>9</xdr:row>
      <xdr:rowOff>149226</xdr:rowOff>
    </xdr:from>
    <xdr:to>
      <xdr:col>5</xdr:col>
      <xdr:colOff>381001</xdr:colOff>
      <xdr:row>16</xdr:row>
      <xdr:rowOff>215622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E6E703-84BC-445C-BA0C-C06E707ED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257399" y="2206626"/>
          <a:ext cx="1139825" cy="1666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32349-3DEA-473A-B8A9-C05C58913FDD}">
  <dimension ref="A19:J32"/>
  <sheetViews>
    <sheetView rightToLeft="1" tabSelected="1" view="pageBreakPreview" zoomScaleNormal="100" zoomScaleSheetLayoutView="100" workbookViewId="0">
      <selection activeCell="E35" sqref="E35"/>
    </sheetView>
  </sheetViews>
  <sheetFormatPr defaultRowHeight="18"/>
  <cols>
    <col min="1" max="16384" width="9.140625" style="16"/>
  </cols>
  <sheetData>
    <row r="19" spans="1:10" ht="30">
      <c r="A19" s="29" t="s">
        <v>100</v>
      </c>
      <c r="B19" s="30"/>
      <c r="C19" s="30"/>
      <c r="D19" s="30"/>
      <c r="E19" s="30"/>
      <c r="F19" s="30"/>
      <c r="G19" s="30"/>
      <c r="H19" s="30"/>
      <c r="I19" s="30"/>
      <c r="J19" s="30"/>
    </row>
    <row r="20" spans="1:10" ht="30">
      <c r="A20" s="29" t="s">
        <v>101</v>
      </c>
      <c r="B20" s="30"/>
      <c r="C20" s="30"/>
      <c r="D20" s="30"/>
      <c r="E20" s="30"/>
      <c r="F20" s="30"/>
      <c r="G20" s="30"/>
      <c r="H20" s="30"/>
      <c r="I20" s="30"/>
      <c r="J20" s="30"/>
    </row>
    <row r="21" spans="1:10" ht="30">
      <c r="A21" s="29" t="s">
        <v>102</v>
      </c>
      <c r="B21" s="30"/>
      <c r="C21" s="30"/>
      <c r="D21" s="30"/>
      <c r="E21" s="30"/>
      <c r="F21" s="30"/>
      <c r="G21" s="30"/>
      <c r="H21" s="30"/>
      <c r="I21" s="30"/>
      <c r="J21" s="30"/>
    </row>
    <row r="24" spans="1:10" ht="16.5" customHeight="1"/>
    <row r="25" spans="1:10" hidden="1"/>
    <row r="26" spans="1:10" ht="6" hidden="1" customHeight="1"/>
    <row r="27" spans="1:10" hidden="1"/>
    <row r="28" spans="1:10" hidden="1"/>
    <row r="29" spans="1:10" hidden="1"/>
    <row r="30" spans="1:10" ht="1.5" hidden="1" customHeight="1"/>
    <row r="31" spans="1:10" hidden="1"/>
    <row r="32" spans="1:10" hidden="1"/>
  </sheetData>
  <mergeCells count="3">
    <mergeCell ref="A19:J19"/>
    <mergeCell ref="A20:J20"/>
    <mergeCell ref="A21:J21"/>
  </mergeCells>
  <pageMargins left="0.7" right="0.7" top="0.75" bottom="0.75" header="0.3" footer="0.3"/>
  <pageSetup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I24" sqref="I24"/>
    </sheetView>
  </sheetViews>
  <sheetFormatPr defaultRowHeight="20.25"/>
  <cols>
    <col min="1" max="1" width="19.140625" style="1" customWidth="1"/>
    <col min="2" max="2" width="1" style="1" customWidth="1"/>
    <col min="3" max="3" width="11.5703125" style="1" bestFit="1" customWidth="1"/>
    <col min="4" max="4" width="1" style="1" customWidth="1"/>
    <col min="5" max="5" width="30.7109375" style="1" bestFit="1" customWidth="1"/>
    <col min="6" max="6" width="1" style="1" customWidth="1"/>
    <col min="7" max="7" width="20.7109375" style="1" bestFit="1" customWidth="1"/>
    <col min="8" max="8" width="1" style="1" customWidth="1"/>
    <col min="9" max="9" width="20.425781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21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1.75">
      <c r="A3" s="31" t="s">
        <v>67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21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19" s="18" customFormat="1" ht="24">
      <c r="A6" s="33" t="s">
        <v>112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s="18" customFormat="1" ht="24">
      <c r="A7" s="17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21.75">
      <c r="A8" s="31" t="s">
        <v>3</v>
      </c>
      <c r="C8" s="32" t="s">
        <v>77</v>
      </c>
      <c r="D8" s="32" t="s">
        <v>77</v>
      </c>
      <c r="E8" s="32" t="s">
        <v>77</v>
      </c>
      <c r="F8" s="32" t="s">
        <v>77</v>
      </c>
      <c r="G8" s="32" t="s">
        <v>77</v>
      </c>
      <c r="I8" s="32" t="s">
        <v>69</v>
      </c>
      <c r="J8" s="32" t="s">
        <v>69</v>
      </c>
      <c r="K8" s="32" t="s">
        <v>69</v>
      </c>
      <c r="L8" s="32" t="s">
        <v>69</v>
      </c>
      <c r="M8" s="32" t="s">
        <v>69</v>
      </c>
      <c r="O8" s="32" t="s">
        <v>70</v>
      </c>
      <c r="P8" s="32" t="s">
        <v>70</v>
      </c>
      <c r="Q8" s="32" t="s">
        <v>70</v>
      </c>
      <c r="R8" s="32" t="s">
        <v>70</v>
      </c>
      <c r="S8" s="32" t="s">
        <v>70</v>
      </c>
    </row>
    <row r="9" spans="1:19" ht="21.75">
      <c r="A9" s="32" t="s">
        <v>3</v>
      </c>
      <c r="C9" s="32" t="s">
        <v>78</v>
      </c>
      <c r="D9" s="9"/>
      <c r="E9" s="32" t="s">
        <v>79</v>
      </c>
      <c r="F9" s="9"/>
      <c r="G9" s="32" t="s">
        <v>80</v>
      </c>
      <c r="I9" s="32" t="s">
        <v>81</v>
      </c>
      <c r="J9" s="9"/>
      <c r="K9" s="32" t="s">
        <v>74</v>
      </c>
      <c r="L9" s="9"/>
      <c r="M9" s="32" t="s">
        <v>82</v>
      </c>
      <c r="O9" s="32" t="s">
        <v>81</v>
      </c>
      <c r="P9" s="9"/>
      <c r="Q9" s="32" t="s">
        <v>74</v>
      </c>
      <c r="R9" s="9"/>
      <c r="S9" s="32" t="s">
        <v>82</v>
      </c>
    </row>
    <row r="10" spans="1:19" ht="24">
      <c r="A10" s="21" t="s">
        <v>105</v>
      </c>
      <c r="C10" s="21" t="s">
        <v>105</v>
      </c>
      <c r="E10" s="21" t="s">
        <v>105</v>
      </c>
      <c r="G10" s="21" t="s">
        <v>105</v>
      </c>
      <c r="I10" s="21" t="s">
        <v>105</v>
      </c>
      <c r="K10" s="21" t="s">
        <v>105</v>
      </c>
      <c r="M10" s="21" t="s">
        <v>105</v>
      </c>
      <c r="O10" s="21" t="s">
        <v>105</v>
      </c>
      <c r="Q10" s="21" t="s">
        <v>105</v>
      </c>
      <c r="S10" s="21" t="s">
        <v>105</v>
      </c>
    </row>
  </sheetData>
  <mergeCells count="17">
    <mergeCell ref="Q9"/>
    <mergeCell ref="S9"/>
    <mergeCell ref="O8:S8"/>
    <mergeCell ref="I9"/>
    <mergeCell ref="K9"/>
    <mergeCell ref="M9"/>
    <mergeCell ref="I8:M8"/>
    <mergeCell ref="O9"/>
    <mergeCell ref="C8:G8"/>
    <mergeCell ref="A2:S2"/>
    <mergeCell ref="A3:S3"/>
    <mergeCell ref="A4:S4"/>
    <mergeCell ref="A6:S6"/>
    <mergeCell ref="A8:A9"/>
    <mergeCell ref="C9"/>
    <mergeCell ref="E9"/>
    <mergeCell ref="G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22"/>
  <sheetViews>
    <sheetView rightToLeft="1" workbookViewId="0">
      <selection activeCell="M26" sqref="M26"/>
    </sheetView>
  </sheetViews>
  <sheetFormatPr defaultRowHeight="20.25"/>
  <cols>
    <col min="1" max="1" width="23.425781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29.140625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2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21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9" ht="21.75">
      <c r="A3" s="31" t="s">
        <v>67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9" ht="21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9" s="18" customFormat="1" ht="24">
      <c r="A6" s="22" t="s">
        <v>113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9" s="18" customFormat="1" ht="24">
      <c r="A7" s="17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21.75">
      <c r="A8" s="31" t="s">
        <v>3</v>
      </c>
      <c r="C8" s="32" t="s">
        <v>69</v>
      </c>
      <c r="D8" s="32" t="s">
        <v>69</v>
      </c>
      <c r="E8" s="32" t="s">
        <v>69</v>
      </c>
      <c r="F8" s="32" t="s">
        <v>69</v>
      </c>
      <c r="G8" s="32" t="s">
        <v>69</v>
      </c>
      <c r="H8" s="32" t="s">
        <v>69</v>
      </c>
      <c r="I8" s="32" t="s">
        <v>69</v>
      </c>
      <c r="K8" s="32" t="s">
        <v>70</v>
      </c>
      <c r="L8" s="32" t="s">
        <v>70</v>
      </c>
      <c r="M8" s="32" t="s">
        <v>70</v>
      </c>
      <c r="N8" s="32" t="s">
        <v>70</v>
      </c>
      <c r="O8" s="32" t="s">
        <v>70</v>
      </c>
      <c r="P8" s="32" t="s">
        <v>70</v>
      </c>
      <c r="Q8" s="32" t="s">
        <v>70</v>
      </c>
    </row>
    <row r="9" spans="1:19" ht="21.75">
      <c r="A9" s="32" t="s">
        <v>3</v>
      </c>
      <c r="C9" s="32" t="s">
        <v>7</v>
      </c>
      <c r="D9" s="9"/>
      <c r="E9" s="32" t="s">
        <v>83</v>
      </c>
      <c r="F9" s="9"/>
      <c r="G9" s="32" t="s">
        <v>84</v>
      </c>
      <c r="H9" s="9"/>
      <c r="I9" s="32" t="s">
        <v>85</v>
      </c>
      <c r="K9" s="32" t="s">
        <v>7</v>
      </c>
      <c r="L9" s="9"/>
      <c r="M9" s="32" t="s">
        <v>83</v>
      </c>
      <c r="N9" s="9"/>
      <c r="O9" s="32" t="s">
        <v>84</v>
      </c>
      <c r="P9" s="9"/>
      <c r="Q9" s="32" t="s">
        <v>85</v>
      </c>
    </row>
    <row r="10" spans="1:19" ht="21.75">
      <c r="A10" s="14" t="s">
        <v>25</v>
      </c>
      <c r="C10" s="3">
        <v>4000000</v>
      </c>
      <c r="E10" s="3">
        <v>32207220000</v>
      </c>
      <c r="G10" s="3">
        <v>33092474946</v>
      </c>
      <c r="I10" s="3">
        <v>-885254946</v>
      </c>
      <c r="K10" s="3">
        <v>4000000</v>
      </c>
      <c r="M10" s="3">
        <v>32207220000</v>
      </c>
      <c r="O10" s="3">
        <v>33092474946</v>
      </c>
      <c r="Q10" s="3">
        <v>-885254946</v>
      </c>
    </row>
    <row r="11" spans="1:19" ht="21.75">
      <c r="A11" s="14" t="s">
        <v>21</v>
      </c>
      <c r="C11" s="3">
        <v>5987843</v>
      </c>
      <c r="E11" s="3">
        <v>37856089525</v>
      </c>
      <c r="G11" s="3">
        <v>39132598479</v>
      </c>
      <c r="I11" s="3">
        <v>-1276508953</v>
      </c>
      <c r="K11" s="3">
        <v>5987843</v>
      </c>
      <c r="M11" s="3">
        <v>37856089525</v>
      </c>
      <c r="O11" s="3">
        <v>39132598479</v>
      </c>
      <c r="Q11" s="3">
        <v>-1276508953</v>
      </c>
    </row>
    <row r="12" spans="1:19" ht="21.75">
      <c r="A12" s="14" t="s">
        <v>22</v>
      </c>
      <c r="C12" s="3">
        <v>1793049</v>
      </c>
      <c r="E12" s="3">
        <v>44470389943</v>
      </c>
      <c r="G12" s="3">
        <v>45294066279</v>
      </c>
      <c r="I12" s="3">
        <v>-823676335</v>
      </c>
      <c r="K12" s="3">
        <v>1793049</v>
      </c>
      <c r="M12" s="3">
        <v>44470389943</v>
      </c>
      <c r="O12" s="3">
        <v>45294066279</v>
      </c>
      <c r="Q12" s="3">
        <v>-823676335</v>
      </c>
    </row>
    <row r="13" spans="1:19" ht="21.75">
      <c r="A13" s="14" t="s">
        <v>19</v>
      </c>
      <c r="C13" s="3">
        <v>1594249</v>
      </c>
      <c r="E13" s="3">
        <v>5538747448</v>
      </c>
      <c r="G13" s="3">
        <v>5714853607</v>
      </c>
      <c r="I13" s="3">
        <v>-176106158</v>
      </c>
      <c r="K13" s="3">
        <v>1594249</v>
      </c>
      <c r="M13" s="3">
        <v>5538747448</v>
      </c>
      <c r="O13" s="3">
        <v>5714853607</v>
      </c>
      <c r="Q13" s="3">
        <v>-176106158</v>
      </c>
    </row>
    <row r="14" spans="1:19" ht="21.75">
      <c r="A14" s="14" t="s">
        <v>24</v>
      </c>
      <c r="C14" s="3">
        <v>25000000</v>
      </c>
      <c r="E14" s="3">
        <v>101815571250</v>
      </c>
      <c r="G14" s="3">
        <v>106924133600</v>
      </c>
      <c r="I14" s="3">
        <v>-5108562350</v>
      </c>
      <c r="K14" s="3">
        <v>25000000</v>
      </c>
      <c r="M14" s="3">
        <v>101815571250</v>
      </c>
      <c r="O14" s="3">
        <v>106924133600</v>
      </c>
      <c r="Q14" s="3">
        <v>-5108562350</v>
      </c>
    </row>
    <row r="15" spans="1:19" ht="21.75">
      <c r="A15" s="14" t="s">
        <v>16</v>
      </c>
      <c r="C15" s="3">
        <v>2253346</v>
      </c>
      <c r="E15" s="3">
        <v>15589972595</v>
      </c>
      <c r="G15" s="3">
        <v>16036999797</v>
      </c>
      <c r="I15" s="3">
        <v>-447027201</v>
      </c>
      <c r="K15" s="3">
        <v>2253346</v>
      </c>
      <c r="M15" s="3">
        <v>15589972595</v>
      </c>
      <c r="O15" s="3">
        <v>15761407910</v>
      </c>
      <c r="Q15" s="3">
        <v>-171435314</v>
      </c>
    </row>
    <row r="16" spans="1:19" ht="21.75">
      <c r="A16" s="14" t="s">
        <v>23</v>
      </c>
      <c r="C16" s="3">
        <v>651460</v>
      </c>
      <c r="E16" s="3">
        <v>13825914407</v>
      </c>
      <c r="G16" s="3">
        <v>12877059674</v>
      </c>
      <c r="I16" s="3">
        <v>948854733</v>
      </c>
      <c r="K16" s="3">
        <v>651460</v>
      </c>
      <c r="M16" s="3">
        <v>13825914407</v>
      </c>
      <c r="O16" s="3">
        <v>12877059674</v>
      </c>
      <c r="Q16" s="3">
        <v>948854733</v>
      </c>
    </row>
    <row r="17" spans="1:17" ht="21.75">
      <c r="A17" s="14" t="s">
        <v>17</v>
      </c>
      <c r="C17" s="3">
        <v>19135000</v>
      </c>
      <c r="E17" s="3">
        <v>101002289242</v>
      </c>
      <c r="G17" s="3">
        <v>106308219836</v>
      </c>
      <c r="I17" s="3">
        <v>-5305930593</v>
      </c>
      <c r="K17" s="3">
        <v>19135000</v>
      </c>
      <c r="M17" s="3">
        <v>101002289242</v>
      </c>
      <c r="O17" s="3">
        <v>106540752438</v>
      </c>
      <c r="Q17" s="3">
        <v>-5538463195</v>
      </c>
    </row>
    <row r="18" spans="1:17" ht="21.75">
      <c r="A18" s="14" t="s">
        <v>15</v>
      </c>
      <c r="C18" s="3">
        <v>1118350</v>
      </c>
      <c r="E18" s="3">
        <v>49337060380</v>
      </c>
      <c r="G18" s="3">
        <v>48849265370</v>
      </c>
      <c r="I18" s="3">
        <v>487795010</v>
      </c>
      <c r="K18" s="3">
        <v>1118350</v>
      </c>
      <c r="M18" s="3">
        <v>49337060380</v>
      </c>
      <c r="O18" s="3">
        <v>49066082343</v>
      </c>
      <c r="Q18" s="3">
        <v>270978037</v>
      </c>
    </row>
    <row r="19" spans="1:17" ht="21.75">
      <c r="A19" s="14" t="s">
        <v>20</v>
      </c>
      <c r="C19" s="3">
        <v>10000000</v>
      </c>
      <c r="E19" s="3">
        <v>48102079500</v>
      </c>
      <c r="G19" s="3">
        <v>48433938100</v>
      </c>
      <c r="I19" s="3">
        <v>-331858600</v>
      </c>
      <c r="K19" s="3">
        <v>10000000</v>
      </c>
      <c r="M19" s="3">
        <v>48102079500</v>
      </c>
      <c r="O19" s="3">
        <v>48433938100</v>
      </c>
      <c r="Q19" s="3">
        <v>-331858600</v>
      </c>
    </row>
    <row r="20" spans="1:17" ht="21.75">
      <c r="A20" s="14" t="s">
        <v>18</v>
      </c>
      <c r="C20" s="3">
        <v>4313344</v>
      </c>
      <c r="E20" s="3">
        <v>28941837321</v>
      </c>
      <c r="G20" s="3">
        <v>27696802967</v>
      </c>
      <c r="I20" s="3">
        <v>1245034354</v>
      </c>
      <c r="K20" s="3">
        <v>4313344</v>
      </c>
      <c r="M20" s="3">
        <v>28941837321</v>
      </c>
      <c r="O20" s="3">
        <v>27774097621</v>
      </c>
      <c r="Q20" s="3">
        <v>1167739700</v>
      </c>
    </row>
    <row r="21" spans="1:17" s="2" customFormat="1" ht="22.5" thickBot="1">
      <c r="C21" s="6">
        <f>SUM(C10:C20)</f>
        <v>75846641</v>
      </c>
      <c r="E21" s="6">
        <f>SUM(E10:E20)</f>
        <v>478687171611</v>
      </c>
      <c r="G21" s="6">
        <f>SUM(G10:G20)</f>
        <v>490360412655</v>
      </c>
      <c r="I21" s="6">
        <f>SUM(I10:I20)</f>
        <v>-11673241039</v>
      </c>
      <c r="K21" s="6">
        <f>SUM(K10:K20)</f>
        <v>75846641</v>
      </c>
      <c r="M21" s="6">
        <f>SUM(M10:M20)</f>
        <v>478687171611</v>
      </c>
      <c r="O21" s="6">
        <f>SUM(O10:O20)</f>
        <v>490611464997</v>
      </c>
      <c r="Q21" s="6">
        <f>SUM(Q10:Q20)</f>
        <v>-11924293381</v>
      </c>
    </row>
    <row r="22" spans="1:17" ht="21" thickTop="1"/>
  </sheetData>
  <mergeCells count="14">
    <mergeCell ref="A2:Q2"/>
    <mergeCell ref="A3:Q3"/>
    <mergeCell ref="A4:Q4"/>
    <mergeCell ref="K9"/>
    <mergeCell ref="M9"/>
    <mergeCell ref="O9"/>
    <mergeCell ref="Q9"/>
    <mergeCell ref="K8:Q8"/>
    <mergeCell ref="A8:A9"/>
    <mergeCell ref="C9"/>
    <mergeCell ref="E9"/>
    <mergeCell ref="G9"/>
    <mergeCell ref="I9"/>
    <mergeCell ref="C8:I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"/>
  <sheetViews>
    <sheetView rightToLeft="1" workbookViewId="0">
      <selection activeCell="O20" sqref="O20"/>
    </sheetView>
  </sheetViews>
  <sheetFormatPr defaultRowHeight="20.25"/>
  <cols>
    <col min="1" max="1" width="22" style="1" customWidth="1"/>
    <col min="2" max="2" width="1" style="1" customWidth="1"/>
    <col min="3" max="3" width="5.7109375" style="1" bestFit="1" customWidth="1"/>
    <col min="4" max="4" width="1" style="1" customWidth="1"/>
    <col min="5" max="5" width="25.28515625" style="1" customWidth="1"/>
    <col min="6" max="6" width="1" style="1" customWidth="1"/>
    <col min="7" max="7" width="25.28515625" style="1" customWidth="1"/>
    <col min="8" max="8" width="1" style="1" customWidth="1"/>
    <col min="9" max="9" width="25.28515625" style="1" customWidth="1"/>
    <col min="10" max="10" width="1" style="1" customWidth="1"/>
    <col min="11" max="11" width="6.7109375" style="1" customWidth="1"/>
    <col min="12" max="12" width="1" style="1" customWidth="1"/>
    <col min="13" max="13" width="25.28515625" style="1" customWidth="1"/>
    <col min="14" max="14" width="1" style="1" customWidth="1"/>
    <col min="15" max="15" width="25.28515625" style="1" customWidth="1"/>
    <col min="16" max="16" width="1" style="1" customWidth="1"/>
    <col min="17" max="17" width="25.28515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1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1.75">
      <c r="A3" s="31" t="s">
        <v>67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1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s="18" customFormat="1" ht="24">
      <c r="A6" s="22" t="s">
        <v>114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 s="18" customFormat="1" ht="24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17" ht="21.75">
      <c r="A8" s="31" t="s">
        <v>3</v>
      </c>
      <c r="C8" s="32" t="s">
        <v>69</v>
      </c>
      <c r="D8" s="32" t="s">
        <v>69</v>
      </c>
      <c r="E8" s="32" t="s">
        <v>69</v>
      </c>
      <c r="F8" s="32" t="s">
        <v>69</v>
      </c>
      <c r="G8" s="32" t="s">
        <v>69</v>
      </c>
      <c r="H8" s="32" t="s">
        <v>69</v>
      </c>
      <c r="I8" s="32" t="s">
        <v>69</v>
      </c>
      <c r="K8" s="32" t="s">
        <v>70</v>
      </c>
      <c r="L8" s="32" t="s">
        <v>70</v>
      </c>
      <c r="M8" s="32" t="s">
        <v>70</v>
      </c>
      <c r="N8" s="32" t="s">
        <v>70</v>
      </c>
      <c r="O8" s="32" t="s">
        <v>70</v>
      </c>
      <c r="P8" s="32" t="s">
        <v>70</v>
      </c>
      <c r="Q8" s="32" t="s">
        <v>70</v>
      </c>
    </row>
    <row r="9" spans="1:17" ht="21.75">
      <c r="A9" s="32" t="s">
        <v>3</v>
      </c>
      <c r="C9" s="32" t="s">
        <v>7</v>
      </c>
      <c r="D9" s="9"/>
      <c r="E9" s="32" t="s">
        <v>83</v>
      </c>
      <c r="F9" s="9"/>
      <c r="G9" s="32" t="s">
        <v>84</v>
      </c>
      <c r="H9" s="9"/>
      <c r="I9" s="32" t="s">
        <v>86</v>
      </c>
      <c r="K9" s="32" t="s">
        <v>7</v>
      </c>
      <c r="L9" s="9"/>
      <c r="M9" s="32" t="s">
        <v>83</v>
      </c>
      <c r="N9" s="9"/>
      <c r="O9" s="32" t="s">
        <v>84</v>
      </c>
      <c r="P9" s="9"/>
      <c r="Q9" s="32" t="s">
        <v>86</v>
      </c>
    </row>
    <row r="10" spans="1:17" ht="24">
      <c r="A10" s="21" t="s">
        <v>105</v>
      </c>
      <c r="C10" s="21" t="s">
        <v>105</v>
      </c>
      <c r="E10" s="21" t="s">
        <v>105</v>
      </c>
      <c r="G10" s="21" t="s">
        <v>105</v>
      </c>
      <c r="I10" s="21" t="s">
        <v>105</v>
      </c>
      <c r="K10" s="21" t="s">
        <v>105</v>
      </c>
      <c r="M10" s="21" t="s">
        <v>105</v>
      </c>
      <c r="O10" s="21" t="s">
        <v>105</v>
      </c>
      <c r="Q10" s="21" t="s">
        <v>105</v>
      </c>
    </row>
  </sheetData>
  <mergeCells count="14">
    <mergeCell ref="A2:Q2"/>
    <mergeCell ref="A3:Q3"/>
    <mergeCell ref="A4:Q4"/>
    <mergeCell ref="K9"/>
    <mergeCell ref="M9"/>
    <mergeCell ref="O9"/>
    <mergeCell ref="Q9"/>
    <mergeCell ref="K8:Q8"/>
    <mergeCell ref="A8:A9"/>
    <mergeCell ref="C9"/>
    <mergeCell ref="E9"/>
    <mergeCell ref="G9"/>
    <mergeCell ref="I9"/>
    <mergeCell ref="C8:I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R12"/>
  <sheetViews>
    <sheetView rightToLeft="1" workbookViewId="0">
      <selection activeCell="C22" sqref="C22"/>
    </sheetView>
  </sheetViews>
  <sheetFormatPr defaultRowHeight="20.25"/>
  <cols>
    <col min="1" max="1" width="37.140625" style="1" customWidth="1"/>
    <col min="2" max="2" width="1" style="1" customWidth="1"/>
    <col min="3" max="3" width="18.7109375" style="1" customWidth="1"/>
    <col min="4" max="4" width="1" style="1" customWidth="1"/>
    <col min="5" max="5" width="18.7109375" style="1" customWidth="1"/>
    <col min="6" max="6" width="1" style="1" customWidth="1"/>
    <col min="7" max="7" width="18.7109375" style="1" customWidth="1"/>
    <col min="8" max="8" width="1" style="1" customWidth="1"/>
    <col min="9" max="9" width="18.7109375" style="1" customWidth="1"/>
    <col min="10" max="10" width="1" style="1" customWidth="1"/>
    <col min="11" max="11" width="18.7109375" style="1" customWidth="1"/>
    <col min="12" max="12" width="1" style="1" customWidth="1"/>
    <col min="13" max="13" width="18.7109375" style="1" customWidth="1"/>
    <col min="14" max="14" width="1" style="1" customWidth="1"/>
    <col min="15" max="15" width="18.7109375" style="1" customWidth="1"/>
    <col min="16" max="16" width="1" style="1" customWidth="1"/>
    <col min="17" max="17" width="18.7109375" style="1" customWidth="1"/>
    <col min="18" max="18" width="1" style="1" customWidth="1"/>
    <col min="19" max="16384" width="9.140625" style="1"/>
  </cols>
  <sheetData>
    <row r="2" spans="1:18" ht="21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8" ht="21.75">
      <c r="A3" s="31" t="s">
        <v>67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8" ht="21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7" spans="1:18" s="18" customFormat="1" ht="24">
      <c r="A7" s="33" t="s">
        <v>109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1:18" s="18" customFormat="1" ht="24">
      <c r="A8" s="33" t="s">
        <v>110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8" s="18" customFormat="1" ht="24">
      <c r="A9" s="17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ht="21.75">
      <c r="A10" s="31" t="s">
        <v>71</v>
      </c>
      <c r="C10" s="32" t="s">
        <v>69</v>
      </c>
      <c r="D10" s="32" t="s">
        <v>69</v>
      </c>
      <c r="E10" s="32" t="s">
        <v>69</v>
      </c>
      <c r="F10" s="32" t="s">
        <v>69</v>
      </c>
      <c r="G10" s="32" t="s">
        <v>69</v>
      </c>
      <c r="H10" s="32" t="s">
        <v>69</v>
      </c>
      <c r="I10" s="32" t="s">
        <v>69</v>
      </c>
      <c r="K10" s="32" t="s">
        <v>70</v>
      </c>
      <c r="L10" s="32" t="s">
        <v>70</v>
      </c>
      <c r="M10" s="32" t="s">
        <v>70</v>
      </c>
      <c r="N10" s="32" t="s">
        <v>70</v>
      </c>
      <c r="O10" s="32" t="s">
        <v>70</v>
      </c>
      <c r="P10" s="32" t="s">
        <v>70</v>
      </c>
      <c r="Q10" s="32" t="s">
        <v>70</v>
      </c>
    </row>
    <row r="11" spans="1:18" ht="21.75">
      <c r="A11" s="32" t="s">
        <v>71</v>
      </c>
      <c r="C11" s="35" t="s">
        <v>91</v>
      </c>
      <c r="D11" s="10"/>
      <c r="E11" s="35" t="s">
        <v>88</v>
      </c>
      <c r="F11" s="10"/>
      <c r="G11" s="35" t="s">
        <v>89</v>
      </c>
      <c r="H11" s="10"/>
      <c r="I11" s="35" t="s">
        <v>92</v>
      </c>
      <c r="K11" s="35" t="s">
        <v>91</v>
      </c>
      <c r="L11" s="10"/>
      <c r="M11" s="35" t="s">
        <v>88</v>
      </c>
      <c r="N11" s="10"/>
      <c r="O11" s="35" t="s">
        <v>89</v>
      </c>
      <c r="P11" s="10"/>
      <c r="Q11" s="35" t="s">
        <v>92</v>
      </c>
    </row>
    <row r="12" spans="1:18" ht="24">
      <c r="A12" s="21" t="s">
        <v>105</v>
      </c>
      <c r="C12" s="21" t="s">
        <v>105</v>
      </c>
      <c r="E12" s="21" t="s">
        <v>105</v>
      </c>
      <c r="G12" s="21" t="s">
        <v>105</v>
      </c>
      <c r="I12" s="21" t="s">
        <v>105</v>
      </c>
      <c r="K12" s="21" t="s">
        <v>105</v>
      </c>
      <c r="M12" s="21" t="s">
        <v>105</v>
      </c>
      <c r="O12" s="21" t="s">
        <v>105</v>
      </c>
      <c r="Q12" s="21" t="s">
        <v>105</v>
      </c>
    </row>
  </sheetData>
  <mergeCells count="16">
    <mergeCell ref="A7:R7"/>
    <mergeCell ref="A8:R8"/>
    <mergeCell ref="A2:Q2"/>
    <mergeCell ref="A3:Q3"/>
    <mergeCell ref="A4:Q4"/>
    <mergeCell ref="K11"/>
    <mergeCell ref="M11"/>
    <mergeCell ref="O11"/>
    <mergeCell ref="Q11"/>
    <mergeCell ref="K10:Q10"/>
    <mergeCell ref="A10:A11"/>
    <mergeCell ref="C11"/>
    <mergeCell ref="E11"/>
    <mergeCell ref="G11"/>
    <mergeCell ref="I11"/>
    <mergeCell ref="C10:I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14"/>
  <sheetViews>
    <sheetView rightToLeft="1" workbookViewId="0">
      <selection activeCell="I23" sqref="I23"/>
    </sheetView>
  </sheetViews>
  <sheetFormatPr defaultRowHeight="20.25"/>
  <cols>
    <col min="1" max="1" width="20.14062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30.140625" style="1" bestFit="1" customWidth="1"/>
    <col min="6" max="6" width="1" style="1" customWidth="1"/>
    <col min="7" max="7" width="26.28515625" style="1" bestFit="1" customWidth="1"/>
    <col min="8" max="8" width="1" style="1" customWidth="1"/>
    <col min="9" max="9" width="30.140625" style="1" bestFit="1" customWidth="1"/>
    <col min="10" max="10" width="1" style="1" customWidth="1"/>
    <col min="11" max="11" width="26.28515625" style="1" bestFit="1" customWidth="1"/>
    <col min="12" max="12" width="1" style="1" customWidth="1"/>
    <col min="13" max="16384" width="9.140625" style="1"/>
  </cols>
  <sheetData>
    <row r="2" spans="1:12" ht="21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2" ht="21.75">
      <c r="A3" s="31" t="s">
        <v>67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2" ht="21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7" spans="1:12" s="18" customFormat="1" ht="24">
      <c r="A7" s="33" t="s">
        <v>109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s="18" customFormat="1" ht="24">
      <c r="A8" s="33" t="s">
        <v>115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s="18" customFormat="1" ht="24">
      <c r="A9" s="17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 ht="21.75">
      <c r="A10" s="32" t="s">
        <v>93</v>
      </c>
      <c r="B10" s="32" t="s">
        <v>93</v>
      </c>
      <c r="C10" s="32" t="s">
        <v>93</v>
      </c>
      <c r="E10" s="32" t="s">
        <v>69</v>
      </c>
      <c r="F10" s="32" t="s">
        <v>69</v>
      </c>
      <c r="G10" s="32" t="s">
        <v>69</v>
      </c>
      <c r="I10" s="32" t="s">
        <v>70</v>
      </c>
      <c r="J10" s="32" t="s">
        <v>70</v>
      </c>
      <c r="K10" s="32" t="s">
        <v>70</v>
      </c>
    </row>
    <row r="11" spans="1:12" ht="21.75">
      <c r="A11" s="32" t="s">
        <v>94</v>
      </c>
      <c r="B11" s="9"/>
      <c r="C11" s="32" t="s">
        <v>49</v>
      </c>
      <c r="E11" s="32" t="s">
        <v>95</v>
      </c>
      <c r="F11" s="9"/>
      <c r="G11" s="32" t="s">
        <v>96</v>
      </c>
      <c r="I11" s="32" t="s">
        <v>95</v>
      </c>
      <c r="J11" s="9"/>
      <c r="K11" s="32" t="s">
        <v>96</v>
      </c>
    </row>
    <row r="12" spans="1:12" ht="21.75">
      <c r="A12" s="2" t="s">
        <v>59</v>
      </c>
      <c r="C12" s="1" t="s">
        <v>62</v>
      </c>
      <c r="E12" s="3">
        <v>18338630119</v>
      </c>
      <c r="G12" s="1" t="s">
        <v>76</v>
      </c>
      <c r="I12" s="3">
        <v>25571506825</v>
      </c>
      <c r="K12" s="1" t="s">
        <v>76</v>
      </c>
    </row>
    <row r="13" spans="1:12" s="2" customFormat="1" ht="22.5" thickBot="1">
      <c r="E13" s="6">
        <f>SUM(E12)</f>
        <v>18338630119</v>
      </c>
      <c r="I13" s="6">
        <f>SUM(I12)</f>
        <v>25571506825</v>
      </c>
    </row>
    <row r="14" spans="1:12" ht="21" thickTop="1"/>
  </sheetData>
  <mergeCells count="14">
    <mergeCell ref="A8:L8"/>
    <mergeCell ref="A2:K2"/>
    <mergeCell ref="A3:K3"/>
    <mergeCell ref="A4:K4"/>
    <mergeCell ref="A7:L7"/>
    <mergeCell ref="I11"/>
    <mergeCell ref="K11"/>
    <mergeCell ref="I10:K10"/>
    <mergeCell ref="A11"/>
    <mergeCell ref="C11"/>
    <mergeCell ref="A10:C10"/>
    <mergeCell ref="E11"/>
    <mergeCell ref="G11"/>
    <mergeCell ref="E10:G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2"/>
  <sheetViews>
    <sheetView rightToLeft="1" workbookViewId="0">
      <selection activeCell="M19" sqref="M19"/>
    </sheetView>
  </sheetViews>
  <sheetFormatPr defaultRowHeight="20.25"/>
  <cols>
    <col min="1" max="1" width="20.140625" style="1" bestFit="1" customWidth="1"/>
    <col min="2" max="2" width="1" style="1" customWidth="1"/>
    <col min="3" max="3" width="14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8.42578125" style="1" bestFit="1" customWidth="1"/>
    <col min="8" max="8" width="1" style="1" customWidth="1"/>
    <col min="9" max="9" width="17.140625" style="1" bestFit="1" customWidth="1"/>
    <col min="10" max="10" width="1" style="1" customWidth="1"/>
    <col min="11" max="11" width="13.570312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7.140625" style="1" bestFit="1" customWidth="1"/>
    <col min="16" max="16" width="1" style="1" customWidth="1"/>
    <col min="17" max="17" width="12.5703125" style="1" bestFit="1" customWidth="1"/>
    <col min="18" max="18" width="1" style="1" customWidth="1"/>
    <col min="19" max="19" width="17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1.75">
      <c r="A3" s="31" t="s">
        <v>67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21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19" s="18" customFormat="1" ht="24">
      <c r="A6" s="33" t="s">
        <v>116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s="18" customFormat="1" ht="24">
      <c r="A7" s="17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21.75">
      <c r="A8" s="32" t="s">
        <v>68</v>
      </c>
      <c r="B8" s="32" t="s">
        <v>68</v>
      </c>
      <c r="C8" s="32" t="s">
        <v>68</v>
      </c>
      <c r="D8" s="32" t="s">
        <v>68</v>
      </c>
      <c r="E8" s="32" t="s">
        <v>68</v>
      </c>
      <c r="F8" s="32" t="s">
        <v>68</v>
      </c>
      <c r="G8" s="32" t="s">
        <v>68</v>
      </c>
      <c r="I8" s="32" t="s">
        <v>69</v>
      </c>
      <c r="J8" s="32" t="s">
        <v>69</v>
      </c>
      <c r="K8" s="32" t="s">
        <v>69</v>
      </c>
      <c r="L8" s="32" t="s">
        <v>69</v>
      </c>
      <c r="M8" s="32" t="s">
        <v>69</v>
      </c>
      <c r="O8" s="32" t="s">
        <v>70</v>
      </c>
      <c r="P8" s="32" t="s">
        <v>70</v>
      </c>
      <c r="Q8" s="32" t="s">
        <v>70</v>
      </c>
      <c r="R8" s="32" t="s">
        <v>70</v>
      </c>
      <c r="S8" s="32" t="s">
        <v>70</v>
      </c>
    </row>
    <row r="9" spans="1:19" ht="21.75">
      <c r="A9" s="35" t="s">
        <v>71</v>
      </c>
      <c r="B9" s="10"/>
      <c r="C9" s="35" t="s">
        <v>72</v>
      </c>
      <c r="D9" s="10"/>
      <c r="E9" s="35" t="s">
        <v>35</v>
      </c>
      <c r="F9" s="10"/>
      <c r="G9" s="35" t="s">
        <v>36</v>
      </c>
      <c r="I9" s="35" t="s">
        <v>73</v>
      </c>
      <c r="J9" s="10"/>
      <c r="K9" s="35" t="s">
        <v>74</v>
      </c>
      <c r="L9" s="10"/>
      <c r="M9" s="35" t="s">
        <v>75</v>
      </c>
      <c r="O9" s="35" t="s">
        <v>73</v>
      </c>
      <c r="P9" s="10"/>
      <c r="Q9" s="35" t="s">
        <v>74</v>
      </c>
      <c r="R9" s="10"/>
      <c r="S9" s="35" t="s">
        <v>75</v>
      </c>
    </row>
    <row r="10" spans="1:19" ht="21.75">
      <c r="A10" s="2" t="s">
        <v>59</v>
      </c>
      <c r="C10" s="3">
        <v>19</v>
      </c>
      <c r="E10" s="1" t="s">
        <v>76</v>
      </c>
      <c r="G10" s="3">
        <v>24</v>
      </c>
      <c r="I10" s="12">
        <v>18338630119</v>
      </c>
      <c r="J10" s="13"/>
      <c r="K10" s="12">
        <v>-59646377</v>
      </c>
      <c r="L10" s="13"/>
      <c r="M10" s="12">
        <v>18398276496</v>
      </c>
      <c r="O10" s="12">
        <v>25571506825</v>
      </c>
      <c r="P10" s="13"/>
      <c r="Q10" s="12">
        <v>29600072</v>
      </c>
      <c r="R10" s="13"/>
      <c r="S10" s="12">
        <v>25541906753</v>
      </c>
    </row>
    <row r="11" spans="1:19" s="2" customFormat="1" ht="22.5" thickBot="1">
      <c r="I11" s="6">
        <f>SUM(I10)</f>
        <v>18338630119</v>
      </c>
      <c r="K11" s="6">
        <f>SUM(K10)</f>
        <v>-59646377</v>
      </c>
      <c r="M11" s="6">
        <f>SUM(M10)</f>
        <v>18398276496</v>
      </c>
      <c r="O11" s="6">
        <f>SUM(O10)</f>
        <v>25571506825</v>
      </c>
      <c r="Q11" s="6">
        <f>SUM(Q10)</f>
        <v>29600072</v>
      </c>
      <c r="S11" s="6">
        <f>SUM(S10)</f>
        <v>25541906753</v>
      </c>
    </row>
    <row r="12" spans="1:19" ht="21" thickTop="1"/>
  </sheetData>
  <mergeCells count="17">
    <mergeCell ref="A9"/>
    <mergeCell ref="C9"/>
    <mergeCell ref="E9"/>
    <mergeCell ref="G9"/>
    <mergeCell ref="Q9"/>
    <mergeCell ref="S9"/>
    <mergeCell ref="O8:S8"/>
    <mergeCell ref="I9"/>
    <mergeCell ref="K9"/>
    <mergeCell ref="M9"/>
    <mergeCell ref="I8:M8"/>
    <mergeCell ref="O9"/>
    <mergeCell ref="A8:G8"/>
    <mergeCell ref="A2:S2"/>
    <mergeCell ref="A3:S3"/>
    <mergeCell ref="A4:S4"/>
    <mergeCell ref="A6:S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6"/>
  <sheetViews>
    <sheetView rightToLeft="1" workbookViewId="0">
      <selection activeCell="M27" sqref="M27"/>
    </sheetView>
  </sheetViews>
  <sheetFormatPr defaultRowHeight="20.25"/>
  <cols>
    <col min="1" max="1" width="23.42578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7.140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9.28515625" style="1" customWidth="1"/>
    <col min="10" max="10" width="1" style="1" customWidth="1"/>
    <col min="11" max="11" width="19.28515625" style="1" customWidth="1"/>
    <col min="12" max="12" width="1" style="1" customWidth="1"/>
    <col min="13" max="13" width="19.28515625" style="1" customWidth="1"/>
    <col min="14" max="14" width="1" style="1" customWidth="1"/>
    <col min="15" max="15" width="19.28515625" style="1" customWidth="1"/>
    <col min="16" max="16" width="1" style="1" customWidth="1"/>
    <col min="17" max="17" width="12.42578125" style="1" bestFit="1" customWidth="1"/>
    <col min="18" max="18" width="1" style="1" customWidth="1"/>
    <col min="19" max="19" width="10.28515625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28.28515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7" ht="21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7" ht="21.7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7" ht="21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7" s="18" customFormat="1" ht="24">
      <c r="A5" s="33" t="s">
        <v>103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7" s="18" customFormat="1" ht="24">
      <c r="A6" s="33" t="s">
        <v>104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20"/>
      <c r="Y6" s="20"/>
    </row>
    <row r="8" spans="1:27" ht="21.75">
      <c r="A8" s="31" t="s">
        <v>3</v>
      </c>
      <c r="C8" s="32" t="s">
        <v>4</v>
      </c>
      <c r="D8" s="32" t="s">
        <v>4</v>
      </c>
      <c r="E8" s="32" t="s">
        <v>4</v>
      </c>
      <c r="F8" s="32" t="s">
        <v>4</v>
      </c>
      <c r="G8" s="32" t="s">
        <v>4</v>
      </c>
      <c r="I8" s="32" t="s">
        <v>5</v>
      </c>
      <c r="J8" s="32" t="s">
        <v>5</v>
      </c>
      <c r="K8" s="32" t="s">
        <v>5</v>
      </c>
      <c r="L8" s="32" t="s">
        <v>5</v>
      </c>
      <c r="M8" s="32" t="s">
        <v>5</v>
      </c>
      <c r="N8" s="32" t="s">
        <v>5</v>
      </c>
      <c r="O8" s="32" t="s">
        <v>5</v>
      </c>
      <c r="Q8" s="32" t="s">
        <v>6</v>
      </c>
      <c r="R8" s="32" t="s">
        <v>6</v>
      </c>
      <c r="S8" s="32" t="s">
        <v>6</v>
      </c>
      <c r="T8" s="32" t="s">
        <v>6</v>
      </c>
      <c r="U8" s="32" t="s">
        <v>6</v>
      </c>
      <c r="V8" s="32" t="s">
        <v>6</v>
      </c>
      <c r="W8" s="32" t="s">
        <v>6</v>
      </c>
      <c r="X8" s="32" t="s">
        <v>6</v>
      </c>
      <c r="Y8" s="32" t="s">
        <v>6</v>
      </c>
    </row>
    <row r="9" spans="1:27" ht="21.75">
      <c r="A9" s="31" t="s">
        <v>3</v>
      </c>
      <c r="C9" s="31" t="s">
        <v>7</v>
      </c>
      <c r="E9" s="31" t="s">
        <v>8</v>
      </c>
      <c r="G9" s="31" t="s">
        <v>9</v>
      </c>
      <c r="I9" s="32" t="s">
        <v>10</v>
      </c>
      <c r="J9" s="32" t="s">
        <v>10</v>
      </c>
      <c r="K9" s="32" t="s">
        <v>10</v>
      </c>
      <c r="L9" s="9"/>
      <c r="M9" s="32" t="s">
        <v>11</v>
      </c>
      <c r="N9" s="32" t="s">
        <v>11</v>
      </c>
      <c r="O9" s="32" t="s">
        <v>11</v>
      </c>
      <c r="Q9" s="31" t="s">
        <v>7</v>
      </c>
      <c r="S9" s="31" t="s">
        <v>12</v>
      </c>
      <c r="U9" s="31" t="s">
        <v>8</v>
      </c>
      <c r="W9" s="31" t="s">
        <v>9</v>
      </c>
      <c r="Y9" s="31" t="s">
        <v>13</v>
      </c>
    </row>
    <row r="10" spans="1:27" ht="21.75">
      <c r="A10" s="32" t="s">
        <v>3</v>
      </c>
      <c r="C10" s="32" t="s">
        <v>7</v>
      </c>
      <c r="D10" s="9"/>
      <c r="E10" s="32" t="s">
        <v>8</v>
      </c>
      <c r="F10" s="9"/>
      <c r="G10" s="32" t="s">
        <v>9</v>
      </c>
      <c r="I10" s="32" t="s">
        <v>7</v>
      </c>
      <c r="J10" s="9"/>
      <c r="K10" s="32" t="s">
        <v>8</v>
      </c>
      <c r="L10" s="9"/>
      <c r="M10" s="32" t="s">
        <v>7</v>
      </c>
      <c r="N10" s="9"/>
      <c r="O10" s="32" t="s">
        <v>14</v>
      </c>
      <c r="Q10" s="32" t="s">
        <v>7</v>
      </c>
      <c r="R10" s="9"/>
      <c r="S10" s="32" t="s">
        <v>12</v>
      </c>
      <c r="T10" s="9"/>
      <c r="U10" s="32" t="s">
        <v>8</v>
      </c>
      <c r="W10" s="32" t="s">
        <v>9</v>
      </c>
      <c r="Y10" s="32" t="s">
        <v>13</v>
      </c>
    </row>
    <row r="11" spans="1:27" ht="21.75">
      <c r="A11" s="14" t="s">
        <v>15</v>
      </c>
      <c r="C11" s="3">
        <v>574743</v>
      </c>
      <c r="E11" s="3">
        <v>24612320992</v>
      </c>
      <c r="G11" s="3">
        <v>24395504019.705002</v>
      </c>
      <c r="I11" s="3">
        <v>543607</v>
      </c>
      <c r="K11" s="3">
        <v>24453761351</v>
      </c>
      <c r="M11" s="3">
        <v>0</v>
      </c>
      <c r="O11" s="3">
        <v>0</v>
      </c>
      <c r="Q11" s="3">
        <v>1118350</v>
      </c>
      <c r="S11" s="3">
        <v>44380</v>
      </c>
      <c r="U11" s="3">
        <v>49066082343</v>
      </c>
      <c r="W11" s="3">
        <v>49337060380.650002</v>
      </c>
      <c r="Y11" s="4">
        <f>W11/$Y$26</f>
        <v>3.9807056242438327E-2</v>
      </c>
      <c r="AA11" s="27"/>
    </row>
    <row r="12" spans="1:27" ht="21.75">
      <c r="A12" s="14" t="s">
        <v>16</v>
      </c>
      <c r="C12" s="3">
        <v>705440</v>
      </c>
      <c r="E12" s="3">
        <v>4303522499</v>
      </c>
      <c r="G12" s="3">
        <v>4579114386.96</v>
      </c>
      <c r="I12" s="3">
        <v>1547906</v>
      </c>
      <c r="K12" s="3">
        <v>11457885411</v>
      </c>
      <c r="M12" s="3">
        <v>0</v>
      </c>
      <c r="O12" s="3">
        <v>0</v>
      </c>
      <c r="Q12" s="3">
        <v>2253346</v>
      </c>
      <c r="S12" s="3">
        <v>6960</v>
      </c>
      <c r="U12" s="3">
        <v>15761407910</v>
      </c>
      <c r="W12" s="3">
        <v>15589972595.448</v>
      </c>
      <c r="Y12" s="4">
        <f t="shared" ref="Y12:Y21" si="0">W12/$Y$26</f>
        <v>1.2578595302132484E-2</v>
      </c>
      <c r="AA12" s="27"/>
    </row>
    <row r="13" spans="1:27" ht="21.75">
      <c r="A13" s="14" t="s">
        <v>17</v>
      </c>
      <c r="C13" s="3">
        <v>7134000</v>
      </c>
      <c r="E13" s="3">
        <v>38385086128</v>
      </c>
      <c r="G13" s="3">
        <v>38152553526</v>
      </c>
      <c r="I13" s="3">
        <v>12001000</v>
      </c>
      <c r="K13" s="3">
        <v>68155666310</v>
      </c>
      <c r="M13" s="3">
        <v>0</v>
      </c>
      <c r="O13" s="3">
        <v>0</v>
      </c>
      <c r="Q13" s="3">
        <v>19135000</v>
      </c>
      <c r="S13" s="3">
        <v>5310</v>
      </c>
      <c r="U13" s="3">
        <v>106540752438</v>
      </c>
      <c r="W13" s="3">
        <v>101002289242.5</v>
      </c>
      <c r="Y13" s="4">
        <f t="shared" si="0"/>
        <v>8.1492569226278871E-2</v>
      </c>
      <c r="AA13" s="27"/>
    </row>
    <row r="14" spans="1:27" ht="21.75">
      <c r="A14" s="14" t="s">
        <v>18</v>
      </c>
      <c r="C14" s="3">
        <v>1897155</v>
      </c>
      <c r="E14" s="3">
        <v>12995483109</v>
      </c>
      <c r="G14" s="3">
        <v>12918188455.0875</v>
      </c>
      <c r="I14" s="3">
        <v>2416189</v>
      </c>
      <c r="K14" s="3">
        <v>14778614512</v>
      </c>
      <c r="M14" s="3">
        <v>0</v>
      </c>
      <c r="O14" s="3">
        <v>0</v>
      </c>
      <c r="Q14" s="3">
        <v>4313344</v>
      </c>
      <c r="S14" s="3">
        <v>6750</v>
      </c>
      <c r="U14" s="3">
        <v>27774097621</v>
      </c>
      <c r="W14" s="3">
        <v>28941837321.599998</v>
      </c>
      <c r="Y14" s="4">
        <f t="shared" si="0"/>
        <v>2.3351398261909444E-2</v>
      </c>
      <c r="AA14" s="27"/>
    </row>
    <row r="15" spans="1:27" ht="21.75">
      <c r="A15" s="14" t="s">
        <v>19</v>
      </c>
      <c r="C15" s="3">
        <v>0</v>
      </c>
      <c r="E15" s="3">
        <v>0</v>
      </c>
      <c r="G15" s="3">
        <v>0</v>
      </c>
      <c r="I15" s="3">
        <v>1594249</v>
      </c>
      <c r="K15" s="3">
        <v>5714853607</v>
      </c>
      <c r="M15" s="3">
        <v>0</v>
      </c>
      <c r="O15" s="3">
        <v>0</v>
      </c>
      <c r="Q15" s="3">
        <v>1594249</v>
      </c>
      <c r="S15" s="3">
        <v>3495</v>
      </c>
      <c r="U15" s="3">
        <v>5714853607</v>
      </c>
      <c r="W15" s="3">
        <v>5538747448.4827499</v>
      </c>
      <c r="Y15" s="4">
        <f t="shared" si="0"/>
        <v>4.4688765300027354E-3</v>
      </c>
      <c r="AA15" s="27"/>
    </row>
    <row r="16" spans="1:27" ht="21.75">
      <c r="A16" s="14" t="s">
        <v>20</v>
      </c>
      <c r="C16" s="3">
        <v>0</v>
      </c>
      <c r="E16" s="3">
        <v>0</v>
      </c>
      <c r="G16" s="3">
        <v>0</v>
      </c>
      <c r="I16" s="3">
        <v>10000000</v>
      </c>
      <c r="K16" s="3">
        <v>48433938100</v>
      </c>
      <c r="M16" s="3">
        <v>0</v>
      </c>
      <c r="O16" s="3">
        <v>0</v>
      </c>
      <c r="Q16" s="3">
        <v>10000000</v>
      </c>
      <c r="S16" s="3">
        <v>4839</v>
      </c>
      <c r="U16" s="3">
        <v>48433938100</v>
      </c>
      <c r="W16" s="3">
        <v>48102079500</v>
      </c>
      <c r="Y16" s="4">
        <f t="shared" si="0"/>
        <v>3.8810625709385094E-2</v>
      </c>
      <c r="AA16" s="27"/>
    </row>
    <row r="17" spans="1:27" ht="21.75">
      <c r="A17" s="14" t="s">
        <v>21</v>
      </c>
      <c r="C17" s="3">
        <v>0</v>
      </c>
      <c r="E17" s="3">
        <v>0</v>
      </c>
      <c r="G17" s="3">
        <v>0</v>
      </c>
      <c r="I17" s="3">
        <v>5987843</v>
      </c>
      <c r="K17" s="3">
        <v>39132598479</v>
      </c>
      <c r="M17" s="3">
        <v>0</v>
      </c>
      <c r="O17" s="3">
        <v>0</v>
      </c>
      <c r="Q17" s="3">
        <v>5987843</v>
      </c>
      <c r="S17" s="3">
        <v>6360</v>
      </c>
      <c r="U17" s="3">
        <v>39132598479</v>
      </c>
      <c r="W17" s="3">
        <v>37856089525.194</v>
      </c>
      <c r="Y17" s="4">
        <f t="shared" si="0"/>
        <v>3.0543763110766928E-2</v>
      </c>
      <c r="AA17" s="27"/>
    </row>
    <row r="18" spans="1:27" ht="21.75">
      <c r="A18" s="14" t="s">
        <v>22</v>
      </c>
      <c r="C18" s="3">
        <v>0</v>
      </c>
      <c r="E18" s="3">
        <v>0</v>
      </c>
      <c r="G18" s="3">
        <v>0</v>
      </c>
      <c r="I18" s="3">
        <v>1793049</v>
      </c>
      <c r="K18" s="3">
        <v>45294066279</v>
      </c>
      <c r="M18" s="3">
        <v>0</v>
      </c>
      <c r="O18" s="3">
        <v>0</v>
      </c>
      <c r="Q18" s="3">
        <v>1793049</v>
      </c>
      <c r="S18" s="3">
        <v>24950</v>
      </c>
      <c r="U18" s="3">
        <v>45294066279</v>
      </c>
      <c r="W18" s="3">
        <v>44470389943.327499</v>
      </c>
      <c r="Y18" s="4">
        <f t="shared" si="0"/>
        <v>3.5880437544095915E-2</v>
      </c>
      <c r="AA18" s="27"/>
    </row>
    <row r="19" spans="1:27" ht="21.75">
      <c r="A19" s="14" t="s">
        <v>23</v>
      </c>
      <c r="C19" s="3">
        <v>0</v>
      </c>
      <c r="E19" s="3">
        <v>0</v>
      </c>
      <c r="G19" s="3">
        <v>0</v>
      </c>
      <c r="I19" s="3">
        <v>651460</v>
      </c>
      <c r="K19" s="3">
        <v>12877059674</v>
      </c>
      <c r="M19" s="3">
        <v>0</v>
      </c>
      <c r="O19" s="3">
        <v>0</v>
      </c>
      <c r="Q19" s="3">
        <v>651460</v>
      </c>
      <c r="S19" s="3">
        <v>21350</v>
      </c>
      <c r="U19" s="3">
        <v>12877059674</v>
      </c>
      <c r="W19" s="3">
        <v>13825914407.549999</v>
      </c>
      <c r="Y19" s="4">
        <f t="shared" si="0"/>
        <v>1.1155284651704461E-2</v>
      </c>
      <c r="AA19" s="27"/>
    </row>
    <row r="20" spans="1:27" ht="21.75">
      <c r="A20" s="14" t="s">
        <v>24</v>
      </c>
      <c r="C20" s="3">
        <v>0</v>
      </c>
      <c r="E20" s="3">
        <v>0</v>
      </c>
      <c r="G20" s="3">
        <v>0</v>
      </c>
      <c r="I20" s="3">
        <v>25000000</v>
      </c>
      <c r="K20" s="3">
        <v>106924133600</v>
      </c>
      <c r="M20" s="3">
        <v>0</v>
      </c>
      <c r="O20" s="3">
        <v>0</v>
      </c>
      <c r="Q20" s="3">
        <v>25000000</v>
      </c>
      <c r="S20" s="3">
        <v>4097</v>
      </c>
      <c r="U20" s="3">
        <v>106924133600</v>
      </c>
      <c r="W20" s="3">
        <v>101815571250</v>
      </c>
      <c r="Y20" s="4">
        <f t="shared" si="0"/>
        <v>8.2148756732460596E-2</v>
      </c>
      <c r="AA20" s="27"/>
    </row>
    <row r="21" spans="1:27" ht="21.75">
      <c r="A21" s="14" t="s">
        <v>25</v>
      </c>
      <c r="C21" s="3">
        <v>0</v>
      </c>
      <c r="E21" s="3">
        <v>0</v>
      </c>
      <c r="G21" s="3">
        <v>0</v>
      </c>
      <c r="I21" s="3">
        <v>4000000</v>
      </c>
      <c r="K21" s="3">
        <v>33092474946</v>
      </c>
      <c r="M21" s="3">
        <v>0</v>
      </c>
      <c r="O21" s="3">
        <v>0</v>
      </c>
      <c r="Q21" s="3">
        <v>4000000</v>
      </c>
      <c r="S21" s="3">
        <v>8100</v>
      </c>
      <c r="U21" s="3">
        <v>33092474946</v>
      </c>
      <c r="W21" s="3">
        <v>32207220000</v>
      </c>
      <c r="Y21" s="4">
        <f t="shared" si="0"/>
        <v>2.5986035812855489E-2</v>
      </c>
      <c r="AA21" s="27"/>
    </row>
    <row r="22" spans="1:27" s="2" customFormat="1" ht="22.5" thickBot="1">
      <c r="C22" s="6">
        <f>SUM(C11:C21)</f>
        <v>10311338</v>
      </c>
      <c r="E22" s="6">
        <f>SUM(E11:E21)</f>
        <v>80296412728</v>
      </c>
      <c r="G22" s="6">
        <f>SUM(G11:G21)</f>
        <v>80045360387.752502</v>
      </c>
      <c r="I22" s="6">
        <f>SUM(I11:I21)</f>
        <v>65535303</v>
      </c>
      <c r="K22" s="6">
        <f>SUM(K11:K21)</f>
        <v>410315052269</v>
      </c>
      <c r="M22" s="6">
        <f>SUM(M11:M21)</f>
        <v>0</v>
      </c>
      <c r="O22" s="6">
        <f>SUM(O11:O21)</f>
        <v>0</v>
      </c>
      <c r="Q22" s="6">
        <f>SUM(Q11:Q21)</f>
        <v>75846641</v>
      </c>
      <c r="S22" s="7"/>
      <c r="U22" s="6">
        <f>SUM(U11:U21)</f>
        <v>490611464997</v>
      </c>
      <c r="W22" s="6">
        <f>SUM(W11:W21)</f>
        <v>478687171614.75226</v>
      </c>
      <c r="Y22" s="8">
        <f>SUM(Y11:Y21)</f>
        <v>0.38622339912403031</v>
      </c>
    </row>
    <row r="23" spans="1:27" ht="21" thickTop="1"/>
    <row r="25" spans="1:27">
      <c r="Y25" s="25"/>
    </row>
    <row r="26" spans="1:27" hidden="1">
      <c r="Y26" s="26">
        <v>1239404895458</v>
      </c>
    </row>
  </sheetData>
  <mergeCells count="23">
    <mergeCell ref="A2:Y2"/>
    <mergeCell ref="A3:Y3"/>
    <mergeCell ref="A4:Y4"/>
    <mergeCell ref="A5:Y5"/>
    <mergeCell ref="A6:W6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8:A10"/>
    <mergeCell ref="C9:C10"/>
    <mergeCell ref="E9:E10"/>
    <mergeCell ref="G9:G10"/>
    <mergeCell ref="C8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1"/>
  <sheetViews>
    <sheetView rightToLeft="1" workbookViewId="0">
      <selection activeCell="C28" sqref="C28"/>
    </sheetView>
  </sheetViews>
  <sheetFormatPr defaultRowHeight="20.25"/>
  <cols>
    <col min="1" max="1" width="17" style="1" customWidth="1"/>
    <col min="2" max="2" width="1" style="1" customWidth="1"/>
    <col min="3" max="3" width="18.7109375" style="1" customWidth="1"/>
    <col min="4" max="4" width="1" style="1" customWidth="1"/>
    <col min="5" max="5" width="18.7109375" style="1" customWidth="1"/>
    <col min="6" max="6" width="1" style="1" customWidth="1"/>
    <col min="7" max="7" width="18.7109375" style="1" customWidth="1"/>
    <col min="8" max="8" width="1" style="1" customWidth="1"/>
    <col min="9" max="9" width="18.7109375" style="1" customWidth="1"/>
    <col min="10" max="10" width="1" style="1" customWidth="1"/>
    <col min="11" max="11" width="18.7109375" style="1" customWidth="1"/>
    <col min="12" max="12" width="1" style="1" customWidth="1"/>
    <col min="13" max="13" width="18.7109375" style="1" customWidth="1"/>
    <col min="14" max="14" width="1" style="1" customWidth="1"/>
    <col min="15" max="15" width="18.7109375" style="1" customWidth="1"/>
    <col min="16" max="16" width="1" style="1" customWidth="1"/>
    <col min="17" max="17" width="18.7109375" style="1" customWidth="1"/>
    <col min="18" max="18" width="1" style="1" customWidth="1"/>
    <col min="19" max="19" width="9.140625" style="1" customWidth="1"/>
    <col min="20" max="16384" width="9.140625" style="1"/>
  </cols>
  <sheetData>
    <row r="2" spans="1:19" ht="21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9" ht="21.7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9" ht="21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9" s="18" customFormat="1" ht="24">
      <c r="A6" s="22" t="s">
        <v>103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s="18" customFormat="1" ht="24">
      <c r="A7" s="22" t="s">
        <v>117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s="18" customFormat="1" ht="24">
      <c r="A8" s="22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ht="21.75">
      <c r="A9" s="31" t="s">
        <v>3</v>
      </c>
      <c r="C9" s="32" t="s">
        <v>4</v>
      </c>
      <c r="D9" s="32" t="s">
        <v>4</v>
      </c>
      <c r="E9" s="32" t="s">
        <v>4</v>
      </c>
      <c r="F9" s="32" t="s">
        <v>4</v>
      </c>
      <c r="G9" s="32" t="s">
        <v>4</v>
      </c>
      <c r="H9" s="32" t="s">
        <v>4</v>
      </c>
      <c r="I9" s="32" t="s">
        <v>4</v>
      </c>
      <c r="K9" s="32" t="s">
        <v>6</v>
      </c>
      <c r="L9" s="32" t="s">
        <v>6</v>
      </c>
      <c r="M9" s="32" t="s">
        <v>6</v>
      </c>
      <c r="N9" s="32" t="s">
        <v>6</v>
      </c>
      <c r="O9" s="32" t="s">
        <v>6</v>
      </c>
      <c r="P9" s="32" t="s">
        <v>6</v>
      </c>
      <c r="Q9" s="32" t="s">
        <v>6</v>
      </c>
    </row>
    <row r="10" spans="1:19" ht="21.75">
      <c r="A10" s="32" t="s">
        <v>3</v>
      </c>
      <c r="C10" s="35" t="s">
        <v>26</v>
      </c>
      <c r="D10" s="10"/>
      <c r="E10" s="35" t="s">
        <v>27</v>
      </c>
      <c r="F10" s="10"/>
      <c r="G10" s="35" t="s">
        <v>28</v>
      </c>
      <c r="H10" s="10"/>
      <c r="I10" s="35" t="s">
        <v>29</v>
      </c>
      <c r="K10" s="35" t="s">
        <v>26</v>
      </c>
      <c r="L10" s="10"/>
      <c r="M10" s="35" t="s">
        <v>27</v>
      </c>
      <c r="N10" s="10"/>
      <c r="O10" s="35" t="s">
        <v>28</v>
      </c>
      <c r="P10" s="10"/>
      <c r="Q10" s="35" t="s">
        <v>29</v>
      </c>
    </row>
    <row r="11" spans="1:19" ht="24">
      <c r="A11" s="21" t="s">
        <v>105</v>
      </c>
      <c r="C11" s="21" t="s">
        <v>105</v>
      </c>
      <c r="E11" s="21" t="s">
        <v>105</v>
      </c>
      <c r="G11" s="21" t="s">
        <v>105</v>
      </c>
      <c r="I11" s="21" t="s">
        <v>105</v>
      </c>
      <c r="K11" s="21" t="s">
        <v>105</v>
      </c>
      <c r="M11" s="21" t="s">
        <v>105</v>
      </c>
      <c r="O11" s="21" t="s">
        <v>105</v>
      </c>
      <c r="Q11" s="21" t="s">
        <v>105</v>
      </c>
    </row>
  </sheetData>
  <mergeCells count="14">
    <mergeCell ref="A2:Q2"/>
    <mergeCell ref="A3:Q3"/>
    <mergeCell ref="A4:Q4"/>
    <mergeCell ref="K10"/>
    <mergeCell ref="M10"/>
    <mergeCell ref="O10"/>
    <mergeCell ref="Q10"/>
    <mergeCell ref="K9:Q9"/>
    <mergeCell ref="A9:A10"/>
    <mergeCell ref="C10"/>
    <mergeCell ref="E10"/>
    <mergeCell ref="G10"/>
    <mergeCell ref="I10"/>
    <mergeCell ref="C9:I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1"/>
  <sheetViews>
    <sheetView rightToLeft="1" workbookViewId="0">
      <selection activeCell="A7" sqref="A7"/>
    </sheetView>
  </sheetViews>
  <sheetFormatPr defaultRowHeight="20.25"/>
  <cols>
    <col min="1" max="1" width="8.570312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8.42578125" style="1" bestFit="1" customWidth="1"/>
    <col min="12" max="12" width="1" style="1" customWidth="1"/>
    <col min="13" max="13" width="8.5703125" style="1" bestFit="1" customWidth="1"/>
    <col min="14" max="14" width="1" style="1" customWidth="1"/>
    <col min="15" max="15" width="5.7109375" style="1" bestFit="1" customWidth="1"/>
    <col min="16" max="16" width="1" style="1" customWidth="1"/>
    <col min="17" max="17" width="14.425781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15.140625" style="1" customWidth="1"/>
    <col min="22" max="22" width="1" style="1" customWidth="1"/>
    <col min="23" max="23" width="15.140625" style="1" customWidth="1"/>
    <col min="24" max="24" width="1" style="1" customWidth="1"/>
    <col min="25" max="25" width="15.140625" style="1" customWidth="1"/>
    <col min="26" max="26" width="1" style="1" customWidth="1"/>
    <col min="27" max="27" width="15.140625" style="1" customWidth="1"/>
    <col min="28" max="28" width="1" style="1" customWidth="1"/>
    <col min="29" max="29" width="15.140625" style="1" customWidth="1"/>
    <col min="30" max="30" width="1" style="1" customWidth="1"/>
    <col min="31" max="31" width="29.85546875" style="1" customWidth="1"/>
    <col min="32" max="32" width="1" style="1" customWidth="1"/>
    <col min="33" max="33" width="29.85546875" style="1" customWidth="1"/>
    <col min="34" max="34" width="1" style="1" customWidth="1"/>
    <col min="35" max="35" width="29.85546875" style="1" customWidth="1"/>
    <col min="36" max="36" width="1" style="1" customWidth="1"/>
    <col min="37" max="37" width="29.8554687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1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ht="21.7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t="21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s="18" customFormat="1" ht="24">
      <c r="A5" s="33" t="s">
        <v>103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</row>
    <row r="6" spans="1:37" s="18" customFormat="1" ht="24">
      <c r="A6" s="33" t="s">
        <v>118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20"/>
      <c r="W6" s="20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8" spans="1:37" ht="21.75">
      <c r="A8" s="32" t="s">
        <v>30</v>
      </c>
      <c r="B8" s="32" t="s">
        <v>30</v>
      </c>
      <c r="C8" s="32" t="s">
        <v>30</v>
      </c>
      <c r="D8" s="32" t="s">
        <v>30</v>
      </c>
      <c r="E8" s="32" t="s">
        <v>30</v>
      </c>
      <c r="F8" s="32" t="s">
        <v>30</v>
      </c>
      <c r="G8" s="32" t="s">
        <v>30</v>
      </c>
      <c r="H8" s="32" t="s">
        <v>30</v>
      </c>
      <c r="I8" s="32" t="s">
        <v>30</v>
      </c>
      <c r="J8" s="32" t="s">
        <v>30</v>
      </c>
      <c r="K8" s="32" t="s">
        <v>30</v>
      </c>
      <c r="L8" s="32" t="s">
        <v>30</v>
      </c>
      <c r="M8" s="32" t="s">
        <v>30</v>
      </c>
      <c r="O8" s="32" t="s">
        <v>4</v>
      </c>
      <c r="P8" s="32" t="s">
        <v>4</v>
      </c>
      <c r="Q8" s="32" t="s">
        <v>4</v>
      </c>
      <c r="R8" s="32" t="s">
        <v>4</v>
      </c>
      <c r="S8" s="32" t="s">
        <v>4</v>
      </c>
      <c r="U8" s="32" t="s">
        <v>5</v>
      </c>
      <c r="V8" s="32" t="s">
        <v>5</v>
      </c>
      <c r="W8" s="32" t="s">
        <v>5</v>
      </c>
      <c r="X8" s="32" t="s">
        <v>5</v>
      </c>
      <c r="Y8" s="32" t="s">
        <v>5</v>
      </c>
      <c r="Z8" s="32" t="s">
        <v>5</v>
      </c>
      <c r="AA8" s="32" t="s">
        <v>5</v>
      </c>
      <c r="AC8" s="32" t="s">
        <v>6</v>
      </c>
      <c r="AD8" s="32" t="s">
        <v>6</v>
      </c>
      <c r="AE8" s="32" t="s">
        <v>6</v>
      </c>
      <c r="AF8" s="32" t="s">
        <v>6</v>
      </c>
      <c r="AG8" s="32" t="s">
        <v>6</v>
      </c>
      <c r="AH8" s="32" t="s">
        <v>6</v>
      </c>
      <c r="AI8" s="32" t="s">
        <v>6</v>
      </c>
      <c r="AJ8" s="32" t="s">
        <v>6</v>
      </c>
      <c r="AK8" s="32" t="s">
        <v>6</v>
      </c>
    </row>
    <row r="9" spans="1:37" ht="21.75">
      <c r="A9" s="36" t="s">
        <v>31</v>
      </c>
      <c r="B9" s="13"/>
      <c r="C9" s="36" t="s">
        <v>32</v>
      </c>
      <c r="D9" s="13"/>
      <c r="E9" s="36" t="s">
        <v>33</v>
      </c>
      <c r="F9" s="13"/>
      <c r="G9" s="36" t="s">
        <v>34</v>
      </c>
      <c r="H9" s="13"/>
      <c r="I9" s="36" t="s">
        <v>35</v>
      </c>
      <c r="J9" s="13"/>
      <c r="K9" s="36" t="s">
        <v>36</v>
      </c>
      <c r="L9" s="13"/>
      <c r="M9" s="36" t="s">
        <v>29</v>
      </c>
      <c r="O9" s="36" t="s">
        <v>7</v>
      </c>
      <c r="P9" s="13"/>
      <c r="Q9" s="36" t="s">
        <v>8</v>
      </c>
      <c r="R9" s="13"/>
      <c r="S9" s="36" t="s">
        <v>9</v>
      </c>
      <c r="U9" s="31" t="s">
        <v>10</v>
      </c>
      <c r="V9" s="31" t="s">
        <v>10</v>
      </c>
      <c r="W9" s="31" t="s">
        <v>10</v>
      </c>
      <c r="Y9" s="31" t="s">
        <v>11</v>
      </c>
      <c r="Z9" s="31" t="s">
        <v>11</v>
      </c>
      <c r="AA9" s="31" t="s">
        <v>11</v>
      </c>
      <c r="AC9" s="36" t="s">
        <v>7</v>
      </c>
      <c r="AD9" s="13"/>
      <c r="AE9" s="36" t="s">
        <v>37</v>
      </c>
      <c r="AF9" s="13"/>
      <c r="AG9" s="36" t="s">
        <v>8</v>
      </c>
      <c r="AH9" s="13"/>
      <c r="AI9" s="36" t="s">
        <v>9</v>
      </c>
      <c r="AJ9" s="13"/>
      <c r="AK9" s="36" t="s">
        <v>13</v>
      </c>
    </row>
    <row r="10" spans="1:37" ht="21.75">
      <c r="A10" s="32" t="s">
        <v>31</v>
      </c>
      <c r="B10" s="9"/>
      <c r="C10" s="32" t="s">
        <v>32</v>
      </c>
      <c r="D10" s="9"/>
      <c r="E10" s="32" t="s">
        <v>33</v>
      </c>
      <c r="F10" s="9"/>
      <c r="G10" s="32" t="s">
        <v>34</v>
      </c>
      <c r="H10" s="9"/>
      <c r="I10" s="32" t="s">
        <v>35</v>
      </c>
      <c r="J10" s="9"/>
      <c r="K10" s="32" t="s">
        <v>36</v>
      </c>
      <c r="L10" s="9"/>
      <c r="M10" s="32" t="s">
        <v>29</v>
      </c>
      <c r="O10" s="32" t="s">
        <v>7</v>
      </c>
      <c r="P10" s="9"/>
      <c r="Q10" s="32" t="s">
        <v>8</v>
      </c>
      <c r="R10" s="9"/>
      <c r="S10" s="32" t="s">
        <v>9</v>
      </c>
      <c r="U10" s="32" t="s">
        <v>7</v>
      </c>
      <c r="V10" s="9"/>
      <c r="W10" s="32" t="s">
        <v>8</v>
      </c>
      <c r="X10" s="9"/>
      <c r="Y10" s="32" t="s">
        <v>7</v>
      </c>
      <c r="Z10" s="9"/>
      <c r="AA10" s="32" t="s">
        <v>14</v>
      </c>
      <c r="AC10" s="32" t="s">
        <v>7</v>
      </c>
      <c r="AD10" s="9"/>
      <c r="AE10" s="32" t="s">
        <v>37</v>
      </c>
      <c r="AF10" s="9"/>
      <c r="AG10" s="32" t="s">
        <v>8</v>
      </c>
      <c r="AH10" s="9"/>
      <c r="AI10" s="32" t="s">
        <v>9</v>
      </c>
      <c r="AJ10" s="9"/>
      <c r="AK10" s="32" t="s">
        <v>13</v>
      </c>
    </row>
    <row r="11" spans="1:37" ht="24">
      <c r="A11" s="21" t="s">
        <v>105</v>
      </c>
      <c r="C11" s="21" t="s">
        <v>105</v>
      </c>
      <c r="E11" s="21" t="s">
        <v>105</v>
      </c>
      <c r="G11" s="21" t="s">
        <v>105</v>
      </c>
      <c r="I11" s="21" t="s">
        <v>105</v>
      </c>
      <c r="K11" s="21" t="s">
        <v>105</v>
      </c>
      <c r="M11" s="21" t="s">
        <v>105</v>
      </c>
      <c r="O11" s="21" t="s">
        <v>105</v>
      </c>
      <c r="Q11" s="21" t="s">
        <v>105</v>
      </c>
      <c r="S11" s="21" t="s">
        <v>105</v>
      </c>
      <c r="U11" s="21" t="s">
        <v>105</v>
      </c>
      <c r="W11" s="21" t="s">
        <v>105</v>
      </c>
      <c r="Y11" s="21" t="s">
        <v>105</v>
      </c>
      <c r="AA11" s="21" t="s">
        <v>105</v>
      </c>
      <c r="AC11" s="21" t="s">
        <v>105</v>
      </c>
      <c r="AE11" s="21" t="s">
        <v>105</v>
      </c>
      <c r="AG11" s="21" t="s">
        <v>105</v>
      </c>
      <c r="AI11" s="21" t="s">
        <v>105</v>
      </c>
      <c r="AK11" s="21" t="s">
        <v>105</v>
      </c>
    </row>
  </sheetData>
  <mergeCells count="30">
    <mergeCell ref="A5:W5"/>
    <mergeCell ref="A6:U6"/>
    <mergeCell ref="A2:AK2"/>
    <mergeCell ref="A3:AK3"/>
    <mergeCell ref="A4:AK4"/>
    <mergeCell ref="AE9:AE10"/>
    <mergeCell ref="AG9:AG10"/>
    <mergeCell ref="AI9:AI10"/>
    <mergeCell ref="AK9:AK10"/>
    <mergeCell ref="AC8:AK8"/>
    <mergeCell ref="Y10"/>
    <mergeCell ref="AA10"/>
    <mergeCell ref="Y9:AA9"/>
    <mergeCell ref="U8:AA8"/>
    <mergeCell ref="AC9:AC10"/>
    <mergeCell ref="S9:S10"/>
    <mergeCell ref="O8:S8"/>
    <mergeCell ref="U10"/>
    <mergeCell ref="W10"/>
    <mergeCell ref="U9:W9"/>
    <mergeCell ref="K9:K10"/>
    <mergeCell ref="M9:M10"/>
    <mergeCell ref="A8:M8"/>
    <mergeCell ref="O9:O10"/>
    <mergeCell ref="Q9:Q10"/>
    <mergeCell ref="A9:A10"/>
    <mergeCell ref="C9:C10"/>
    <mergeCell ref="E9:E10"/>
    <mergeCell ref="G9:G10"/>
    <mergeCell ref="I9:I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1"/>
  <sheetViews>
    <sheetView rightToLeft="1" workbookViewId="0">
      <selection activeCell="A11" sqref="A11"/>
    </sheetView>
  </sheetViews>
  <sheetFormatPr defaultRowHeight="20.25"/>
  <cols>
    <col min="1" max="1" width="22" style="1" customWidth="1"/>
    <col min="2" max="2" width="1" style="1" customWidth="1"/>
    <col min="3" max="3" width="25.7109375" style="1" customWidth="1"/>
    <col min="4" max="4" width="1" style="1" customWidth="1"/>
    <col min="5" max="5" width="25.7109375" style="1" customWidth="1"/>
    <col min="6" max="6" width="1" style="1" customWidth="1"/>
    <col min="7" max="7" width="25.7109375" style="1" customWidth="1"/>
    <col min="8" max="8" width="1" style="1" customWidth="1"/>
    <col min="9" max="9" width="25.7109375" style="1" customWidth="1"/>
    <col min="10" max="10" width="1" style="1" customWidth="1"/>
    <col min="11" max="11" width="25.7109375" style="1" customWidth="1"/>
    <col min="12" max="12" width="1" style="1" customWidth="1"/>
    <col min="13" max="13" width="25.710937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1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1.7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21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6" spans="1:13" s="18" customFormat="1" ht="24">
      <c r="A6" s="33" t="s">
        <v>106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s="18" customFormat="1" ht="24">
      <c r="A7" s="33" t="s">
        <v>107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s="18" customFormat="1" ht="24">
      <c r="A8" s="17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ht="21.75">
      <c r="A9" s="31" t="s">
        <v>3</v>
      </c>
      <c r="C9" s="32" t="s">
        <v>6</v>
      </c>
      <c r="D9" s="32" t="s">
        <v>6</v>
      </c>
      <c r="E9" s="32" t="s">
        <v>6</v>
      </c>
      <c r="F9" s="32" t="s">
        <v>6</v>
      </c>
      <c r="G9" s="32" t="s">
        <v>6</v>
      </c>
      <c r="H9" s="32" t="s">
        <v>6</v>
      </c>
      <c r="I9" s="32" t="s">
        <v>6</v>
      </c>
      <c r="J9" s="32" t="s">
        <v>6</v>
      </c>
      <c r="K9" s="32" t="s">
        <v>6</v>
      </c>
      <c r="L9" s="32" t="s">
        <v>6</v>
      </c>
      <c r="M9" s="32" t="s">
        <v>6</v>
      </c>
    </row>
    <row r="10" spans="1:13" ht="21.75">
      <c r="A10" s="32" t="s">
        <v>3</v>
      </c>
      <c r="C10" s="35" t="s">
        <v>7</v>
      </c>
      <c r="D10" s="10"/>
      <c r="E10" s="35" t="s">
        <v>38</v>
      </c>
      <c r="F10" s="10"/>
      <c r="G10" s="35" t="s">
        <v>39</v>
      </c>
      <c r="H10" s="10"/>
      <c r="I10" s="35" t="s">
        <v>40</v>
      </c>
      <c r="J10" s="10"/>
      <c r="K10" s="35" t="s">
        <v>41</v>
      </c>
      <c r="L10" s="10"/>
      <c r="M10" s="35" t="s">
        <v>42</v>
      </c>
    </row>
    <row r="11" spans="1:13" s="21" customFormat="1" ht="24">
      <c r="A11" s="21" t="s">
        <v>105</v>
      </c>
      <c r="C11" s="21" t="s">
        <v>105</v>
      </c>
      <c r="E11" s="21" t="s">
        <v>105</v>
      </c>
      <c r="G11" s="21" t="s">
        <v>105</v>
      </c>
      <c r="I11" s="21" t="s">
        <v>105</v>
      </c>
      <c r="K11" s="21" t="s">
        <v>105</v>
      </c>
      <c r="M11" s="21" t="s">
        <v>105</v>
      </c>
    </row>
  </sheetData>
  <mergeCells count="13">
    <mergeCell ref="A2:M2"/>
    <mergeCell ref="A3:M3"/>
    <mergeCell ref="A4:M4"/>
    <mergeCell ref="A6:M6"/>
    <mergeCell ref="A7:M7"/>
    <mergeCell ref="K10"/>
    <mergeCell ref="M10"/>
    <mergeCell ref="C9:M9"/>
    <mergeCell ref="A9:A10"/>
    <mergeCell ref="C10"/>
    <mergeCell ref="E10"/>
    <mergeCell ref="G10"/>
    <mergeCell ref="I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K12"/>
  <sheetViews>
    <sheetView rightToLeft="1" workbookViewId="0">
      <selection activeCell="A8" sqref="A8"/>
    </sheetView>
  </sheetViews>
  <sheetFormatPr defaultRowHeight="20.25"/>
  <cols>
    <col min="1" max="1" width="38" style="1" bestFit="1" customWidth="1"/>
    <col min="2" max="2" width="1" style="1" customWidth="1"/>
    <col min="3" max="3" width="17" style="1" customWidth="1"/>
    <col min="4" max="4" width="1" style="1" customWidth="1"/>
    <col min="5" max="5" width="8.42578125" style="1" bestFit="1" customWidth="1"/>
    <col min="6" max="6" width="1" style="1" customWidth="1"/>
    <col min="7" max="7" width="9.85546875" style="1" bestFit="1" customWidth="1"/>
    <col min="8" max="8" width="1" style="1" customWidth="1"/>
    <col min="9" max="9" width="17" style="1" customWidth="1"/>
    <col min="10" max="10" width="1" style="1" customWidth="1"/>
    <col min="11" max="11" width="5.7109375" style="1" bestFit="1" customWidth="1"/>
    <col min="12" max="12" width="1" style="1" customWidth="1"/>
    <col min="13" max="13" width="17" style="1" customWidth="1"/>
    <col min="14" max="14" width="1" style="1" customWidth="1"/>
    <col min="15" max="15" width="17" style="1" customWidth="1"/>
    <col min="16" max="16" width="1" style="1" customWidth="1"/>
    <col min="17" max="17" width="17.140625" style="1" customWidth="1"/>
    <col min="18" max="18" width="1" style="1" customWidth="1"/>
    <col min="19" max="19" width="17.140625" style="1" customWidth="1"/>
    <col min="20" max="20" width="1" style="1" customWidth="1"/>
    <col min="21" max="21" width="17.140625" style="1" customWidth="1"/>
    <col min="22" max="22" width="1" style="1" customWidth="1"/>
    <col min="23" max="23" width="17.140625" style="1" customWidth="1"/>
    <col min="24" max="24" width="1" style="1" customWidth="1"/>
    <col min="25" max="25" width="5.7109375" style="1" bestFit="1" customWidth="1"/>
    <col min="26" max="26" width="1" style="1" customWidth="1"/>
    <col min="27" max="27" width="17" style="1" customWidth="1"/>
    <col min="28" max="28" width="1" style="1" customWidth="1"/>
    <col min="29" max="29" width="17" style="1" customWidth="1"/>
    <col min="30" max="30" width="1" style="1" customWidth="1"/>
    <col min="31" max="31" width="17" style="1" customWidth="1"/>
    <col min="32" max="32" width="1" style="1" customWidth="1"/>
    <col min="33" max="33" width="9.140625" style="1" customWidth="1"/>
    <col min="34" max="16384" width="9.140625" style="1"/>
  </cols>
  <sheetData>
    <row r="2" spans="1:37" ht="21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37" ht="21.7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1:37" ht="21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</row>
    <row r="6" spans="1:37" s="18" customFormat="1" ht="24">
      <c r="A6" s="33" t="s">
        <v>103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7" spans="1:37" s="18" customFormat="1" ht="24">
      <c r="A7" s="33" t="s">
        <v>119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20"/>
      <c r="W7" s="20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</row>
    <row r="8" spans="1:37" s="18" customFormat="1" ht="24">
      <c r="A8" s="17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20"/>
      <c r="W8" s="20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</row>
    <row r="9" spans="1:37" ht="21.75">
      <c r="A9" s="32" t="s">
        <v>43</v>
      </c>
      <c r="B9" s="32" t="s">
        <v>43</v>
      </c>
      <c r="C9" s="32" t="s">
        <v>43</v>
      </c>
      <c r="D9" s="32" t="s">
        <v>43</v>
      </c>
      <c r="E9" s="32" t="s">
        <v>43</v>
      </c>
      <c r="F9" s="32" t="s">
        <v>43</v>
      </c>
      <c r="G9" s="32" t="s">
        <v>43</v>
      </c>
      <c r="H9" s="32" t="s">
        <v>43</v>
      </c>
      <c r="I9" s="32" t="s">
        <v>43</v>
      </c>
      <c r="K9" s="32" t="s">
        <v>4</v>
      </c>
      <c r="L9" s="32" t="s">
        <v>4</v>
      </c>
      <c r="M9" s="32" t="s">
        <v>4</v>
      </c>
      <c r="N9" s="32" t="s">
        <v>4</v>
      </c>
      <c r="O9" s="32" t="s">
        <v>4</v>
      </c>
      <c r="Q9" s="32" t="s">
        <v>5</v>
      </c>
      <c r="R9" s="32" t="s">
        <v>5</v>
      </c>
      <c r="S9" s="32" t="s">
        <v>5</v>
      </c>
      <c r="T9" s="32" t="s">
        <v>5</v>
      </c>
      <c r="U9" s="32" t="s">
        <v>5</v>
      </c>
      <c r="V9" s="32" t="s">
        <v>5</v>
      </c>
      <c r="W9" s="32" t="s">
        <v>5</v>
      </c>
      <c r="Y9" s="32" t="s">
        <v>6</v>
      </c>
      <c r="Z9" s="32" t="s">
        <v>6</v>
      </c>
      <c r="AA9" s="32" t="s">
        <v>6</v>
      </c>
      <c r="AB9" s="32" t="s">
        <v>6</v>
      </c>
      <c r="AC9" s="32" t="s">
        <v>6</v>
      </c>
      <c r="AD9" s="32" t="s">
        <v>6</v>
      </c>
      <c r="AE9" s="32" t="s">
        <v>6</v>
      </c>
    </row>
    <row r="10" spans="1:37" ht="21.75">
      <c r="A10" s="36" t="s">
        <v>44</v>
      </c>
      <c r="B10" s="13"/>
      <c r="C10" s="36" t="s">
        <v>35</v>
      </c>
      <c r="D10" s="13"/>
      <c r="E10" s="36" t="s">
        <v>36</v>
      </c>
      <c r="F10" s="13"/>
      <c r="G10" s="36" t="s">
        <v>45</v>
      </c>
      <c r="H10" s="13"/>
      <c r="I10" s="36" t="s">
        <v>33</v>
      </c>
      <c r="K10" s="36" t="s">
        <v>7</v>
      </c>
      <c r="L10" s="13"/>
      <c r="M10" s="36" t="s">
        <v>8</v>
      </c>
      <c r="N10" s="13"/>
      <c r="O10" s="36" t="s">
        <v>9</v>
      </c>
      <c r="Q10" s="35" t="s">
        <v>10</v>
      </c>
      <c r="R10" s="35" t="s">
        <v>10</v>
      </c>
      <c r="S10" s="35" t="s">
        <v>10</v>
      </c>
      <c r="T10" s="10"/>
      <c r="U10" s="35" t="s">
        <v>11</v>
      </c>
      <c r="V10" s="35" t="s">
        <v>11</v>
      </c>
      <c r="W10" s="35" t="s">
        <v>11</v>
      </c>
      <c r="Y10" s="36" t="s">
        <v>7</v>
      </c>
      <c r="Z10" s="13"/>
      <c r="AA10" s="36" t="s">
        <v>8</v>
      </c>
      <c r="AB10" s="13"/>
      <c r="AC10" s="36" t="s">
        <v>9</v>
      </c>
      <c r="AD10" s="13"/>
      <c r="AE10" s="37" t="s">
        <v>46</v>
      </c>
    </row>
    <row r="11" spans="1:37" ht="21.75">
      <c r="A11" s="32" t="s">
        <v>44</v>
      </c>
      <c r="B11" s="9"/>
      <c r="C11" s="32" t="s">
        <v>35</v>
      </c>
      <c r="D11" s="9"/>
      <c r="E11" s="32" t="s">
        <v>36</v>
      </c>
      <c r="F11" s="9"/>
      <c r="G11" s="32" t="s">
        <v>45</v>
      </c>
      <c r="H11" s="9"/>
      <c r="I11" s="32" t="s">
        <v>33</v>
      </c>
      <c r="K11" s="32" t="s">
        <v>7</v>
      </c>
      <c r="L11" s="9"/>
      <c r="M11" s="32" t="s">
        <v>8</v>
      </c>
      <c r="N11" s="9"/>
      <c r="O11" s="32" t="s">
        <v>9</v>
      </c>
      <c r="Q11" s="32" t="s">
        <v>7</v>
      </c>
      <c r="R11" s="9"/>
      <c r="S11" s="32" t="s">
        <v>8</v>
      </c>
      <c r="T11" s="9"/>
      <c r="U11" s="32" t="s">
        <v>7</v>
      </c>
      <c r="V11" s="9"/>
      <c r="W11" s="32" t="s">
        <v>14</v>
      </c>
      <c r="Y11" s="32" t="s">
        <v>7</v>
      </c>
      <c r="Z11" s="9"/>
      <c r="AA11" s="32" t="s">
        <v>8</v>
      </c>
      <c r="AB11" s="9"/>
      <c r="AC11" s="32" t="s">
        <v>9</v>
      </c>
      <c r="AD11" s="9"/>
      <c r="AE11" s="38" t="s">
        <v>46</v>
      </c>
    </row>
    <row r="12" spans="1:37" s="21" customFormat="1" ht="24">
      <c r="A12" s="21" t="s">
        <v>105</v>
      </c>
      <c r="C12" s="21" t="s">
        <v>105</v>
      </c>
      <c r="E12" s="21" t="s">
        <v>105</v>
      </c>
      <c r="G12" s="21" t="s">
        <v>105</v>
      </c>
      <c r="I12" s="21" t="s">
        <v>105</v>
      </c>
      <c r="K12" s="21" t="s">
        <v>105</v>
      </c>
      <c r="M12" s="21" t="s">
        <v>105</v>
      </c>
      <c r="O12" s="21" t="s">
        <v>105</v>
      </c>
      <c r="Q12" s="21" t="s">
        <v>105</v>
      </c>
      <c r="S12" s="21" t="s">
        <v>105</v>
      </c>
      <c r="U12" s="21" t="s">
        <v>105</v>
      </c>
      <c r="W12" s="21" t="s">
        <v>105</v>
      </c>
      <c r="Y12" s="21" t="s">
        <v>105</v>
      </c>
      <c r="AA12" s="21" t="s">
        <v>105</v>
      </c>
      <c r="AC12" s="21" t="s">
        <v>105</v>
      </c>
      <c r="AE12" s="21" t="s">
        <v>105</v>
      </c>
    </row>
  </sheetData>
  <mergeCells count="27">
    <mergeCell ref="A6:W6"/>
    <mergeCell ref="A7:U7"/>
    <mergeCell ref="A2:AE2"/>
    <mergeCell ref="A3:AE3"/>
    <mergeCell ref="A4:AE4"/>
    <mergeCell ref="Q9:W9"/>
    <mergeCell ref="Y10:Y11"/>
    <mergeCell ref="AA10:AA11"/>
    <mergeCell ref="AC10:AC11"/>
    <mergeCell ref="AE10:AE11"/>
    <mergeCell ref="Y9:AE9"/>
    <mergeCell ref="Q11"/>
    <mergeCell ref="S11"/>
    <mergeCell ref="Q10:S10"/>
    <mergeCell ref="U11"/>
    <mergeCell ref="W11"/>
    <mergeCell ref="U10:W10"/>
    <mergeCell ref="A9:I9"/>
    <mergeCell ref="K10:K11"/>
    <mergeCell ref="M10:M11"/>
    <mergeCell ref="O10:O11"/>
    <mergeCell ref="K9:O9"/>
    <mergeCell ref="A10:A11"/>
    <mergeCell ref="C10:C11"/>
    <mergeCell ref="E10:E11"/>
    <mergeCell ref="G10:G11"/>
    <mergeCell ref="I10:I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19"/>
  <sheetViews>
    <sheetView rightToLeft="1" workbookViewId="0">
      <selection activeCell="K27" sqref="K27"/>
    </sheetView>
  </sheetViews>
  <sheetFormatPr defaultRowHeight="20.25"/>
  <cols>
    <col min="1" max="1" width="20.28515625" style="1" bestFit="1" customWidth="1"/>
    <col min="2" max="2" width="1" style="1" customWidth="1"/>
    <col min="3" max="3" width="22" style="1" bestFit="1" customWidth="1"/>
    <col min="4" max="4" width="1" style="1" customWidth="1"/>
    <col min="5" max="5" width="13.8554687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8.42578125" style="1" bestFit="1" customWidth="1"/>
    <col min="10" max="10" width="1" style="1" customWidth="1"/>
    <col min="11" max="11" width="20.28515625" style="1" bestFit="1" customWidth="1"/>
    <col min="12" max="12" width="1" style="1" customWidth="1"/>
    <col min="13" max="13" width="19.28515625" style="5" bestFit="1" customWidth="1"/>
    <col min="14" max="14" width="1" style="1" customWidth="1"/>
    <col min="15" max="15" width="21.28515625" style="5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21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25" ht="21.7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5" ht="21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25" s="18" customFormat="1" ht="24">
      <c r="A6" s="33" t="s">
        <v>103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pans="1:25" s="18" customFormat="1" ht="24">
      <c r="A7" s="33" t="s">
        <v>120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1:25" s="18" customFormat="1" ht="24">
      <c r="A8" s="17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25" ht="21.75">
      <c r="A9" s="31" t="s">
        <v>47</v>
      </c>
      <c r="C9" s="32" t="s">
        <v>48</v>
      </c>
      <c r="D9" s="32" t="s">
        <v>48</v>
      </c>
      <c r="E9" s="32" t="s">
        <v>48</v>
      </c>
      <c r="F9" s="32" t="s">
        <v>48</v>
      </c>
      <c r="G9" s="32" t="s">
        <v>48</v>
      </c>
      <c r="H9" s="32" t="s">
        <v>48</v>
      </c>
      <c r="I9" s="32" t="s">
        <v>48</v>
      </c>
      <c r="K9" s="32" t="s">
        <v>4</v>
      </c>
      <c r="M9" s="32" t="s">
        <v>5</v>
      </c>
      <c r="N9" s="32" t="s">
        <v>5</v>
      </c>
      <c r="O9" s="32" t="s">
        <v>5</v>
      </c>
      <c r="Q9" s="32" t="s">
        <v>6</v>
      </c>
      <c r="R9" s="32" t="s">
        <v>6</v>
      </c>
      <c r="S9" s="32" t="s">
        <v>6</v>
      </c>
    </row>
    <row r="10" spans="1:25" ht="21.75">
      <c r="A10" s="32" t="s">
        <v>47</v>
      </c>
      <c r="C10" s="35" t="s">
        <v>49</v>
      </c>
      <c r="D10" s="10"/>
      <c r="E10" s="35" t="s">
        <v>50</v>
      </c>
      <c r="F10" s="10"/>
      <c r="G10" s="35" t="s">
        <v>51</v>
      </c>
      <c r="H10" s="10"/>
      <c r="I10" s="35" t="s">
        <v>36</v>
      </c>
      <c r="K10" s="35" t="s">
        <v>52</v>
      </c>
      <c r="M10" s="39" t="s">
        <v>53</v>
      </c>
      <c r="N10" s="10"/>
      <c r="O10" s="39" t="s">
        <v>54</v>
      </c>
      <c r="Q10" s="35" t="s">
        <v>52</v>
      </c>
      <c r="R10" s="10"/>
      <c r="S10" s="35" t="s">
        <v>46</v>
      </c>
    </row>
    <row r="11" spans="1:25" ht="21.75">
      <c r="A11" s="2" t="s">
        <v>55</v>
      </c>
      <c r="C11" s="1" t="s">
        <v>56</v>
      </c>
      <c r="E11" s="1" t="s">
        <v>57</v>
      </c>
      <c r="G11" s="1" t="s">
        <v>58</v>
      </c>
      <c r="I11" s="3">
        <v>0</v>
      </c>
      <c r="K11" s="3">
        <v>20970000</v>
      </c>
      <c r="M11" s="5">
        <v>427285400422</v>
      </c>
      <c r="O11" s="5">
        <v>420499896494</v>
      </c>
      <c r="Q11" s="3">
        <v>6806473928</v>
      </c>
      <c r="S11" s="4">
        <f>Q11/$S$19</f>
        <v>5.4917274838460189E-3</v>
      </c>
    </row>
    <row r="12" spans="1:25" ht="21.75">
      <c r="A12" s="2" t="s">
        <v>59</v>
      </c>
      <c r="C12" s="1" t="s">
        <v>60</v>
      </c>
      <c r="E12" s="1" t="s">
        <v>57</v>
      </c>
      <c r="G12" s="1" t="s">
        <v>61</v>
      </c>
      <c r="I12" s="3">
        <v>0</v>
      </c>
      <c r="K12" s="3">
        <v>206269947600</v>
      </c>
      <c r="M12" s="5">
        <v>217003795153</v>
      </c>
      <c r="O12" s="5">
        <v>420712060000</v>
      </c>
      <c r="Q12" s="3">
        <v>2561682753</v>
      </c>
      <c r="S12" s="4">
        <f t="shared" ref="S12:S14" si="0">Q12/$S$19</f>
        <v>2.0668651240508258E-3</v>
      </c>
    </row>
    <row r="13" spans="1:25" ht="21.75">
      <c r="A13" s="2" t="s">
        <v>59</v>
      </c>
      <c r="C13" s="1" t="s">
        <v>62</v>
      </c>
      <c r="E13" s="1" t="s">
        <v>63</v>
      </c>
      <c r="G13" s="1" t="s">
        <v>61</v>
      </c>
      <c r="I13" s="3">
        <v>24</v>
      </c>
      <c r="K13" s="3">
        <v>1000000000000</v>
      </c>
      <c r="M13" s="5">
        <v>0</v>
      </c>
      <c r="O13" s="5">
        <v>200000000000</v>
      </c>
      <c r="Q13" s="3">
        <v>800000000000</v>
      </c>
      <c r="S13" s="4">
        <f t="shared" si="0"/>
        <v>0.64547106674479793</v>
      </c>
    </row>
    <row r="14" spans="1:25" ht="21.75">
      <c r="A14" s="2" t="s">
        <v>64</v>
      </c>
      <c r="C14" s="1" t="s">
        <v>65</v>
      </c>
      <c r="E14" s="1" t="s">
        <v>57</v>
      </c>
      <c r="G14" s="1" t="s">
        <v>66</v>
      </c>
      <c r="I14" s="3">
        <v>0</v>
      </c>
      <c r="K14" s="3">
        <v>1000000</v>
      </c>
      <c r="M14" s="5">
        <v>4109</v>
      </c>
      <c r="O14" s="5">
        <v>0</v>
      </c>
      <c r="Q14" s="3">
        <v>1004109</v>
      </c>
      <c r="S14" s="4">
        <f t="shared" si="0"/>
        <v>8.1015413419756541E-7</v>
      </c>
    </row>
    <row r="15" spans="1:25" s="2" customFormat="1" ht="22.5" thickBot="1">
      <c r="K15" s="6">
        <f>SUM(K11:K14)</f>
        <v>1206291917600</v>
      </c>
      <c r="M15" s="11">
        <f>SUM(M11:M14)</f>
        <v>644289199684</v>
      </c>
      <c r="O15" s="11">
        <f>SUM(O11:O14)</f>
        <v>1041211956494</v>
      </c>
      <c r="Q15" s="6">
        <f>SUM(Q11:Q14)</f>
        <v>809369160790</v>
      </c>
      <c r="S15" s="8">
        <f>SUM(S11:S14)</f>
        <v>0.65303046950682897</v>
      </c>
    </row>
    <row r="16" spans="1:25" ht="21" thickTop="1"/>
    <row r="19" spans="19:19" hidden="1">
      <c r="S19" s="25">
        <v>1239404895458</v>
      </c>
    </row>
  </sheetData>
  <mergeCells count="19">
    <mergeCell ref="A2:S2"/>
    <mergeCell ref="A3:S3"/>
    <mergeCell ref="A4:S4"/>
    <mergeCell ref="A6:Y6"/>
    <mergeCell ref="A7:S7"/>
    <mergeCell ref="Q10"/>
    <mergeCell ref="S10"/>
    <mergeCell ref="Q9:S9"/>
    <mergeCell ref="K10"/>
    <mergeCell ref="K9"/>
    <mergeCell ref="M10"/>
    <mergeCell ref="O10"/>
    <mergeCell ref="M9:O9"/>
    <mergeCell ref="A9:A10"/>
    <mergeCell ref="C10"/>
    <mergeCell ref="E10"/>
    <mergeCell ref="G10"/>
    <mergeCell ref="I10"/>
    <mergeCell ref="C9:I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6"/>
  <sheetViews>
    <sheetView rightToLeft="1" workbookViewId="0">
      <selection activeCell="A16" sqref="A16:XFD16"/>
    </sheetView>
  </sheetViews>
  <sheetFormatPr defaultRowHeight="20.25"/>
  <cols>
    <col min="1" max="1" width="25.8554687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8.28515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21.75">
      <c r="A2" s="31" t="s">
        <v>0</v>
      </c>
      <c r="B2" s="31"/>
      <c r="C2" s="31"/>
      <c r="D2" s="31"/>
      <c r="E2" s="31"/>
      <c r="F2" s="31"/>
      <c r="G2" s="31"/>
    </row>
    <row r="3" spans="1:9" ht="21.75">
      <c r="A3" s="31" t="s">
        <v>67</v>
      </c>
      <c r="B3" s="31"/>
      <c r="C3" s="31"/>
      <c r="D3" s="31"/>
      <c r="E3" s="31"/>
      <c r="F3" s="31"/>
      <c r="G3" s="31"/>
    </row>
    <row r="4" spans="1:9" ht="21.75">
      <c r="A4" s="31" t="s">
        <v>2</v>
      </c>
      <c r="B4" s="31"/>
      <c r="C4" s="31"/>
      <c r="D4" s="31"/>
      <c r="E4" s="31"/>
      <c r="F4" s="31"/>
      <c r="G4" s="31"/>
    </row>
    <row r="6" spans="1:9" s="18" customFormat="1" ht="24">
      <c r="A6" s="22" t="s">
        <v>108</v>
      </c>
      <c r="B6" s="23"/>
      <c r="C6" s="23"/>
      <c r="D6" s="23"/>
      <c r="E6" s="23"/>
      <c r="F6" s="23"/>
      <c r="G6" s="23"/>
      <c r="H6" s="23"/>
      <c r="I6" s="23"/>
    </row>
    <row r="7" spans="1:9" s="18" customFormat="1" ht="24">
      <c r="A7" s="22"/>
      <c r="B7" s="23"/>
      <c r="C7" s="23"/>
      <c r="D7" s="23"/>
      <c r="E7" s="23"/>
      <c r="F7" s="23"/>
      <c r="G7" s="23"/>
      <c r="H7" s="23"/>
      <c r="I7" s="23"/>
    </row>
    <row r="8" spans="1:9" ht="21.75">
      <c r="A8" s="32" t="s">
        <v>71</v>
      </c>
      <c r="C8" s="32" t="s">
        <v>52</v>
      </c>
      <c r="E8" s="32" t="s">
        <v>90</v>
      </c>
      <c r="G8" s="32" t="s">
        <v>13</v>
      </c>
    </row>
    <row r="9" spans="1:9" ht="21.75">
      <c r="A9" s="14" t="s">
        <v>97</v>
      </c>
      <c r="C9" s="3">
        <v>-11673241039</v>
      </c>
      <c r="E9" s="4">
        <f>C9/$C$12</f>
        <v>-1.7513217756524424</v>
      </c>
      <c r="G9" s="4">
        <f>C9/$G$16</f>
        <v>-9.4184241822656035E-3</v>
      </c>
    </row>
    <row r="10" spans="1:9" ht="21.75">
      <c r="A10" s="14" t="s">
        <v>98</v>
      </c>
      <c r="C10" s="3">
        <v>0</v>
      </c>
      <c r="E10" s="4">
        <f t="shared" ref="E10:E11" si="0">C10/$C$12</f>
        <v>0</v>
      </c>
      <c r="G10" s="4">
        <f t="shared" ref="G10:G11" si="1">C10/$G$16</f>
        <v>0</v>
      </c>
    </row>
    <row r="11" spans="1:9" ht="21.75">
      <c r="A11" s="14" t="s">
        <v>99</v>
      </c>
      <c r="C11" s="3">
        <v>18338630119</v>
      </c>
      <c r="E11" s="4">
        <f t="shared" si="0"/>
        <v>2.7513217756524426</v>
      </c>
      <c r="G11" s="4">
        <f t="shared" si="1"/>
        <v>1.4796318931936513E-2</v>
      </c>
    </row>
    <row r="12" spans="1:9" s="2" customFormat="1" ht="22.5" thickBot="1">
      <c r="C12" s="6">
        <f>SUM(C9:C11)</f>
        <v>6665389080</v>
      </c>
      <c r="E12" s="8">
        <f>SUM(E9:E11)</f>
        <v>1.0000000000000002</v>
      </c>
      <c r="G12" s="28">
        <f>SUM(G9:G11)</f>
        <v>5.3778947496709098E-3</v>
      </c>
    </row>
    <row r="13" spans="1:9" ht="21" thickTop="1"/>
    <row r="16" spans="1:9" hidden="1">
      <c r="G16" s="25">
        <v>1239404895458</v>
      </c>
    </row>
  </sheetData>
  <mergeCells count="7">
    <mergeCell ref="A8"/>
    <mergeCell ref="C8"/>
    <mergeCell ref="E8"/>
    <mergeCell ref="G8"/>
    <mergeCell ref="A2:G2"/>
    <mergeCell ref="A3:G3"/>
    <mergeCell ref="A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2"/>
  <sheetViews>
    <sheetView rightToLeft="1" workbookViewId="0">
      <selection activeCell="J24" sqref="J24"/>
    </sheetView>
  </sheetViews>
  <sheetFormatPr defaultRowHeight="20.25"/>
  <cols>
    <col min="1" max="1" width="23.42578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18.285156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8.285156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1.570312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1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21.75">
      <c r="A3" s="31" t="s">
        <v>67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21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s="18" customFormat="1" ht="24">
      <c r="A5" s="22" t="s">
        <v>108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s="18" customFormat="1" ht="24">
      <c r="A6" s="22" t="s">
        <v>111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8" spans="1:21" ht="21.75">
      <c r="A8" s="31" t="s">
        <v>3</v>
      </c>
      <c r="C8" s="32" t="s">
        <v>69</v>
      </c>
      <c r="D8" s="32" t="s">
        <v>69</v>
      </c>
      <c r="E8" s="32" t="s">
        <v>69</v>
      </c>
      <c r="F8" s="32" t="s">
        <v>69</v>
      </c>
      <c r="G8" s="32" t="s">
        <v>69</v>
      </c>
      <c r="H8" s="32" t="s">
        <v>69</v>
      </c>
      <c r="I8" s="32" t="s">
        <v>69</v>
      </c>
      <c r="J8" s="32" t="s">
        <v>69</v>
      </c>
      <c r="K8" s="32" t="s">
        <v>69</v>
      </c>
      <c r="M8" s="32" t="s">
        <v>70</v>
      </c>
      <c r="N8" s="32" t="s">
        <v>70</v>
      </c>
      <c r="O8" s="32" t="s">
        <v>70</v>
      </c>
      <c r="P8" s="32" t="s">
        <v>70</v>
      </c>
      <c r="Q8" s="32" t="s">
        <v>70</v>
      </c>
      <c r="R8" s="32" t="s">
        <v>70</v>
      </c>
      <c r="S8" s="32" t="s">
        <v>70</v>
      </c>
      <c r="T8" s="32" t="s">
        <v>70</v>
      </c>
      <c r="U8" s="32" t="s">
        <v>70</v>
      </c>
    </row>
    <row r="9" spans="1:21" ht="21.75">
      <c r="A9" s="32" t="s">
        <v>3</v>
      </c>
      <c r="C9" s="32" t="s">
        <v>87</v>
      </c>
      <c r="D9" s="9"/>
      <c r="E9" s="32" t="s">
        <v>88</v>
      </c>
      <c r="F9" s="9"/>
      <c r="G9" s="32" t="s">
        <v>89</v>
      </c>
      <c r="H9" s="9"/>
      <c r="I9" s="32" t="s">
        <v>52</v>
      </c>
      <c r="J9" s="9"/>
      <c r="K9" s="32" t="s">
        <v>90</v>
      </c>
      <c r="M9" s="32" t="s">
        <v>87</v>
      </c>
      <c r="N9" s="9"/>
      <c r="O9" s="32" t="s">
        <v>88</v>
      </c>
      <c r="P9" s="9"/>
      <c r="Q9" s="32" t="s">
        <v>89</v>
      </c>
      <c r="R9" s="9"/>
      <c r="S9" s="32" t="s">
        <v>52</v>
      </c>
      <c r="T9" s="9"/>
      <c r="U9" s="32" t="s">
        <v>90</v>
      </c>
    </row>
    <row r="10" spans="1:21" ht="21.75">
      <c r="A10" s="14" t="s">
        <v>25</v>
      </c>
      <c r="C10" s="3">
        <v>0</v>
      </c>
      <c r="E10" s="3">
        <v>-885254946</v>
      </c>
      <c r="G10" s="3">
        <v>0</v>
      </c>
      <c r="I10" s="3">
        <v>-885254946</v>
      </c>
      <c r="K10" s="4">
        <f>I10/'درآمد سرمایه گذاری ها'!$C$12</f>
        <v>-0.13281369405070048</v>
      </c>
      <c r="M10" s="3">
        <v>0</v>
      </c>
      <c r="O10" s="3">
        <v>-885254946</v>
      </c>
      <c r="Q10" s="3">
        <v>0</v>
      </c>
      <c r="S10" s="3">
        <v>-885254946</v>
      </c>
      <c r="U10" s="4">
        <v>-6.4600000000000005E-2</v>
      </c>
    </row>
    <row r="11" spans="1:21" ht="21.75">
      <c r="A11" s="14" t="s">
        <v>21</v>
      </c>
      <c r="C11" s="3">
        <v>0</v>
      </c>
      <c r="E11" s="3">
        <v>-1276508953</v>
      </c>
      <c r="G11" s="3">
        <v>0</v>
      </c>
      <c r="I11" s="3">
        <v>-1276508953</v>
      </c>
      <c r="K11" s="4">
        <f>I11/'درآمد سرمایه گذاری ها'!$C$12</f>
        <v>-0.19151304412675035</v>
      </c>
      <c r="M11" s="3">
        <v>0</v>
      </c>
      <c r="O11" s="3">
        <v>-1276508953</v>
      </c>
      <c r="Q11" s="3">
        <v>0</v>
      </c>
      <c r="S11" s="3">
        <v>-1276508953</v>
      </c>
      <c r="U11" s="4">
        <v>-9.3200000000000005E-2</v>
      </c>
    </row>
    <row r="12" spans="1:21" ht="21.75">
      <c r="A12" s="14" t="s">
        <v>22</v>
      </c>
      <c r="C12" s="3">
        <v>0</v>
      </c>
      <c r="E12" s="3">
        <v>-823676335</v>
      </c>
      <c r="G12" s="3">
        <v>0</v>
      </c>
      <c r="I12" s="3">
        <v>-823676335</v>
      </c>
      <c r="K12" s="4">
        <f>I12/'درآمد سرمایه گذاری ها'!$C$12</f>
        <v>-0.12357513194113494</v>
      </c>
      <c r="M12" s="3">
        <v>0</v>
      </c>
      <c r="O12" s="3">
        <v>-823676335</v>
      </c>
      <c r="Q12" s="3">
        <v>0</v>
      </c>
      <c r="S12" s="3">
        <v>-823676335</v>
      </c>
      <c r="U12" s="4">
        <v>-6.0100000000000001E-2</v>
      </c>
    </row>
    <row r="13" spans="1:21" ht="21.75">
      <c r="A13" s="14" t="s">
        <v>19</v>
      </c>
      <c r="C13" s="3">
        <v>0</v>
      </c>
      <c r="E13" s="3">
        <v>-176106158</v>
      </c>
      <c r="G13" s="3">
        <v>0</v>
      </c>
      <c r="I13" s="3">
        <v>-176106158</v>
      </c>
      <c r="K13" s="4">
        <f>I13/'درآمد سرمایه گذاری ها'!$C$12</f>
        <v>-2.6420986965100018E-2</v>
      </c>
      <c r="M13" s="3">
        <v>0</v>
      </c>
      <c r="O13" s="3">
        <v>-176106158</v>
      </c>
      <c r="Q13" s="3">
        <v>0</v>
      </c>
      <c r="S13" s="3">
        <v>-176106158</v>
      </c>
      <c r="U13" s="4">
        <v>-1.29E-2</v>
      </c>
    </row>
    <row r="14" spans="1:21" ht="21.75">
      <c r="A14" s="14" t="s">
        <v>24</v>
      </c>
      <c r="C14" s="3">
        <v>0</v>
      </c>
      <c r="E14" s="3">
        <v>-5108562350</v>
      </c>
      <c r="G14" s="3">
        <v>0</v>
      </c>
      <c r="I14" s="3">
        <v>-5108562350</v>
      </c>
      <c r="K14" s="4">
        <f>I14/'درآمد سرمایه گذاری ها'!$C$12</f>
        <v>-0.76643122984802559</v>
      </c>
      <c r="M14" s="3">
        <v>0</v>
      </c>
      <c r="O14" s="3">
        <v>-5108562350</v>
      </c>
      <c r="Q14" s="3">
        <v>0</v>
      </c>
      <c r="S14" s="3">
        <v>-5108562350</v>
      </c>
      <c r="U14" s="4">
        <v>-0.37290000000000001</v>
      </c>
    </row>
    <row r="15" spans="1:21" ht="21.75">
      <c r="A15" s="14" t="s">
        <v>16</v>
      </c>
      <c r="C15" s="3">
        <v>0</v>
      </c>
      <c r="E15" s="3">
        <v>-447027201</v>
      </c>
      <c r="G15" s="3">
        <v>0</v>
      </c>
      <c r="I15" s="3">
        <v>-447027201</v>
      </c>
      <c r="K15" s="4">
        <f>I15/'درآمد سرمایه گذاری ها'!$C$12</f>
        <v>-6.7066932722853148E-2</v>
      </c>
      <c r="M15" s="3">
        <v>0</v>
      </c>
      <c r="O15" s="3">
        <v>-171435314</v>
      </c>
      <c r="Q15" s="3">
        <v>0</v>
      </c>
      <c r="S15" s="3">
        <v>-171435314</v>
      </c>
      <c r="U15" s="4">
        <v>-1.2500000000000001E-2</v>
      </c>
    </row>
    <row r="16" spans="1:21" ht="21.75">
      <c r="A16" s="14" t="s">
        <v>23</v>
      </c>
      <c r="C16" s="3">
        <v>0</v>
      </c>
      <c r="E16" s="3">
        <v>948854733</v>
      </c>
      <c r="G16" s="3">
        <v>0</v>
      </c>
      <c r="I16" s="3">
        <v>948854733</v>
      </c>
      <c r="K16" s="4">
        <f>I16/'درآمد سرمایه گذاری ها'!$C$12</f>
        <v>0.14235549067152131</v>
      </c>
      <c r="M16" s="3">
        <v>0</v>
      </c>
      <c r="O16" s="3">
        <v>948854733</v>
      </c>
      <c r="Q16" s="3">
        <v>0</v>
      </c>
      <c r="S16" s="3">
        <v>948854733</v>
      </c>
      <c r="U16" s="4">
        <v>6.93E-2</v>
      </c>
    </row>
    <row r="17" spans="1:21" ht="21.75">
      <c r="A17" s="14" t="s">
        <v>17</v>
      </c>
      <c r="C17" s="3">
        <v>0</v>
      </c>
      <c r="E17" s="3">
        <v>-5305930593</v>
      </c>
      <c r="G17" s="3">
        <v>0</v>
      </c>
      <c r="I17" s="3">
        <v>-5305930593</v>
      </c>
      <c r="K17" s="4">
        <f>I17/'درآمد سرمایه گذاری ها'!$C$12</f>
        <v>-0.79604214087379277</v>
      </c>
      <c r="M17" s="3">
        <v>0</v>
      </c>
      <c r="O17" s="3">
        <v>-5538463195</v>
      </c>
      <c r="Q17" s="3">
        <v>0</v>
      </c>
      <c r="S17" s="3">
        <v>-5538463195</v>
      </c>
      <c r="U17" s="4">
        <v>-0.40429999999999999</v>
      </c>
    </row>
    <row r="18" spans="1:21" ht="21.75">
      <c r="A18" s="14" t="s">
        <v>15</v>
      </c>
      <c r="C18" s="3">
        <v>0</v>
      </c>
      <c r="E18" s="3">
        <v>487795010</v>
      </c>
      <c r="G18" s="3">
        <v>0</v>
      </c>
      <c r="I18" s="3">
        <v>487795010</v>
      </c>
      <c r="K18" s="4">
        <f>I18/'درآمد سرمایه گذاری ها'!$C$12</f>
        <v>7.3183276196683786E-2</v>
      </c>
      <c r="M18" s="3">
        <v>0</v>
      </c>
      <c r="O18" s="3">
        <v>270978037</v>
      </c>
      <c r="Q18" s="3">
        <v>0</v>
      </c>
      <c r="S18" s="3">
        <v>270978037</v>
      </c>
      <c r="U18" s="4">
        <v>1.9800000000000002E-2</v>
      </c>
    </row>
    <row r="19" spans="1:21" ht="21.75">
      <c r="A19" s="14" t="s">
        <v>20</v>
      </c>
      <c r="C19" s="3">
        <v>0</v>
      </c>
      <c r="E19" s="3">
        <v>-331858600</v>
      </c>
      <c r="G19" s="3">
        <v>0</v>
      </c>
      <c r="I19" s="3">
        <v>-331858600</v>
      </c>
      <c r="K19" s="4">
        <f>I19/'درآمد سرمایه گذاری ها'!$C$12</f>
        <v>-4.9788331336240617E-2</v>
      </c>
      <c r="M19" s="3">
        <v>0</v>
      </c>
      <c r="O19" s="3">
        <v>-331858600</v>
      </c>
      <c r="Q19" s="3">
        <v>0</v>
      </c>
      <c r="S19" s="3">
        <v>-331858600</v>
      </c>
      <c r="U19" s="4">
        <v>-2.4199999999999999E-2</v>
      </c>
    </row>
    <row r="20" spans="1:21" ht="21.75">
      <c r="A20" s="14" t="s">
        <v>18</v>
      </c>
      <c r="C20" s="3">
        <v>0</v>
      </c>
      <c r="E20" s="3">
        <v>1245034354</v>
      </c>
      <c r="G20" s="3">
        <v>0</v>
      </c>
      <c r="I20" s="3">
        <v>1245034354</v>
      </c>
      <c r="K20" s="4">
        <f>I20/'درآمد سرمایه گذاری ها'!$C$12</f>
        <v>0.18679094934395038</v>
      </c>
      <c r="M20" s="3">
        <v>0</v>
      </c>
      <c r="O20" s="3">
        <v>1167739700</v>
      </c>
      <c r="Q20" s="3">
        <v>0</v>
      </c>
      <c r="S20" s="3">
        <v>1167739700</v>
      </c>
      <c r="U20" s="4">
        <v>8.5199999999999998E-2</v>
      </c>
    </row>
    <row r="21" spans="1:21" s="2" customFormat="1" ht="22.5" thickBot="1">
      <c r="C21" s="6">
        <f>SUM(C10:C20)</f>
        <v>0</v>
      </c>
      <c r="E21" s="6">
        <f>SUM(E10:E20)</f>
        <v>-11673241039</v>
      </c>
      <c r="G21" s="6">
        <f>SUM(G10:G20)</f>
        <v>0</v>
      </c>
      <c r="I21" s="6">
        <f>SUM(I10:I20)</f>
        <v>-11673241039</v>
      </c>
      <c r="K21" s="15">
        <f>SUM(K10:K20)</f>
        <v>-1.7513217756524426</v>
      </c>
      <c r="M21" s="6">
        <f>SUM(M10:M20)</f>
        <v>0</v>
      </c>
      <c r="O21" s="6">
        <f>SUM(O10:O20)</f>
        <v>-11924293381</v>
      </c>
      <c r="Q21" s="6">
        <f>SUM(Q10:Q20)</f>
        <v>0</v>
      </c>
      <c r="S21" s="6">
        <f>SUM(S10:S20)</f>
        <v>-11924293381</v>
      </c>
      <c r="U21" s="15">
        <f>SUM(U10:U20)</f>
        <v>-0.87039999999999984</v>
      </c>
    </row>
    <row r="22" spans="1:21" ht="21" thickTop="1"/>
  </sheetData>
  <mergeCells count="16">
    <mergeCell ref="A2:U2"/>
    <mergeCell ref="A3:U3"/>
    <mergeCell ref="A4:U4"/>
    <mergeCell ref="S9"/>
    <mergeCell ref="U9"/>
    <mergeCell ref="M8:U8"/>
    <mergeCell ref="K9"/>
    <mergeCell ref="C8:K8"/>
    <mergeCell ref="M9"/>
    <mergeCell ref="O9"/>
    <mergeCell ref="Q9"/>
    <mergeCell ref="A8:A9"/>
    <mergeCell ref="C9"/>
    <mergeCell ref="E9"/>
    <mergeCell ref="G9"/>
    <mergeCell ref="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0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درآمد سرمایه گذاری ها</vt:lpstr>
      <vt:lpstr>سرمایه گذاری در سهام</vt:lpstr>
      <vt:lpstr>سود سهام</vt:lpstr>
      <vt:lpstr>درآمدناشی از تغییر ارزش</vt:lpstr>
      <vt:lpstr>درآمد ناشی از فروش</vt:lpstr>
      <vt:lpstr>سرمایه‌گذاری در اوراق بهادار</vt:lpstr>
      <vt:lpstr>درآمد سپرده بانکی</vt:lpstr>
      <vt:lpstr>سود سپرده بانکی</vt:lpstr>
      <vt:lpstr>'0'!Print_Area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Ayda Azimi</cp:lastModifiedBy>
  <dcterms:modified xsi:type="dcterms:W3CDTF">2023-11-26T08:39:58Z</dcterms:modified>
</cp:coreProperties>
</file>